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3" activeTab="0"/>
  </bookViews>
  <sheets>
    <sheet name="Kop." sheetId="1" r:id="rId1"/>
    <sheet name="Aktivet" sheetId="2" r:id="rId2"/>
    <sheet name="Pasivet" sheetId="3" r:id="rId3"/>
    <sheet name="Rez.1" sheetId="4" r:id="rId4"/>
    <sheet name="Fluksi 2" sheetId="5" r:id="rId5"/>
    <sheet name="Kapitali 2" sheetId="6" r:id="rId6"/>
  </sheets>
  <definedNames/>
  <calcPr fullCalcOnLoad="1"/>
</workbook>
</file>

<file path=xl/sharedStrings.xml><?xml version="1.0" encoding="utf-8"?>
<sst xmlns="http://schemas.openxmlformats.org/spreadsheetml/2006/main" count="260" uniqueCount="190">
  <si>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</si>
  <si>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</si>
  <si>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</si>
  <si>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</si>
  <si>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</si>
  <si>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</si>
  <si>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</si>
  <si>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</si>
  <si>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</si>
  <si>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</si>
  <si>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</si>
  <si>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</si>
  <si>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</si>
  <si>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</si>
  <si>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</si>
  <si>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</si>
  <si>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</si>
  <si>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</si>
  <si>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</si>
  <si>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</si>
  <si>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</si>
  <si>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</si>
  <si>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</si>
  <si>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</si>
  <si>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</si>
  <si>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</si>
  <si>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</si>
  <si>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</si>
  <si>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</si>
  <si>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</si>
  <si>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</si>
  <si>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</si>
  <si>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</si>
  <si>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</si>
  <si>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</si>
  <si>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</si>
  <si>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</si>
  <si>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</si>
  <si>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</si>
  <si>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</si>
  <si>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</si>
  <si>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</si>
  <si>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</si>
  <si>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</si>
  <si>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</si>
  <si>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</si>
  <si>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</si>
  <si>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</si>
  <si>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</si>
  <si>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</si>
  <si>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</si>
  <si>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</si>
  <si>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</si>
  <si>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</si>
  <si>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</si>
  <si>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</si>
  <si>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</si>
  <si>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</si>
  <si>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</si>
  <si>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</si>
  <si>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</si>
  <si>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</si>
  <si>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TOTALI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</si>
  <si>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</si>
  <si>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</si>
  <si>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</si>
  <si>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</si>
  <si>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</si>
  <si>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</si>
  <si>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</si>
  <si>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Fluksi i parave nga veprimtaria e shfrytezimit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</si>
  <si>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</si>
  <si>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</si>
  <si>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</si>
  <si>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</si>
  <si>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</si>
  <si>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</si>
  <si>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</si>
  <si>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</si>
  <si>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</si>
  <si>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</si>
  <si>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</si>
  <si>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</si>
  <si>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</si>
  <si>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</si>
  <si>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</si>
  <si>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</si>
  <si>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</si>
  <si>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</si>
  <si>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</si>
  <si>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</si>
  <si>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</si>
  <si>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</si>
  <si>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</si>
  <si>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</si>
  <si>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</si>
  <si>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</si>
  <si>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</si>
  <si>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</si>
  <si>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</si>
  <si>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</si>
  <si>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</si>
  <si>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</si>
  <si>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</si>
  <si>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</si>
  <si>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</si>
  <si>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</si>
  <si>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</si>
  <si>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</si>
  <si>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</si>
  <si>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</si>
  <si>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</si>
  <si>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</si>
  <si>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</si>
  <si>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</si>
  <si>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</si>
  <si>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</si>
  <si>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</si>
  <si>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</si>
  <si>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</si>
  <si>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</si>
  <si>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</si>
  <si>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</si>
  <si>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</si>
  <si>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</si>
  <si>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</si>
  <si>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</si>
  <si>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</si>
  <si>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</si>
  <si>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</si>
  <si>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</si>
  <si>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</si>
  <si>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</si>
  <si>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</si>
  <si>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</si>
  <si>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</si>
  <si>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</si>
  <si>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</si>
  <si>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</si>
  <si>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</si>
  <si>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</si>
  <si>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</si>
  <si>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</si>
  <si>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</si>
  <si>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</si>
  <si>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</si>
  <si>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</si>
  <si>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</si>
  <si>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</si>
  <si>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</si>
  <si>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</si>
  <si>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</si>
  <si>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</si>
  <si>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</si>
  <si>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</si>
  <si>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</si>
  <si>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</si>
  <si>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</si>
  <si>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</si>
  <si>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Para ardhese</t>
  </si>
  <si>
    <t>A K T I V E T    A F A T S H K U R T R A</t>
  </si>
  <si>
    <t>Emertimi dhe Forma ligjore</t>
  </si>
  <si>
    <t>Leke</t>
  </si>
  <si>
    <t>Po</t>
  </si>
  <si>
    <t>Jo</t>
  </si>
  <si>
    <t>Pakesim te fitimeve te pa shperndara</t>
  </si>
  <si>
    <t>Rez.Invest.kapit</t>
  </si>
  <si>
    <t>Dividentet e paguar</t>
  </si>
  <si>
    <t>Viti   2013</t>
  </si>
  <si>
    <t>01.01.2013</t>
  </si>
  <si>
    <t>31.12.2013</t>
  </si>
  <si>
    <t>Pasqyrat    Financiare    te    Vitit   2013</t>
  </si>
  <si>
    <t>Pasqyra   e   te   Ardhurave   dhe   Shpenzimeve     2013</t>
  </si>
  <si>
    <t>Pasqyra   e   Fluksit   Monetar  -  Metoda  Indirekte   2013</t>
  </si>
  <si>
    <t>Pasqyra  e  Ndryshimeve  ne  Kapital  2013</t>
  </si>
  <si>
    <t>Pozicioni me 31 dhjetor 2013</t>
  </si>
  <si>
    <t>Shuma te arketuara per  porosi</t>
  </si>
  <si>
    <t>NUIS</t>
  </si>
  <si>
    <t>28.03.2014</t>
  </si>
  <si>
    <t>Pozicioni me 31 dhjetor 2012</t>
  </si>
  <si>
    <t>'BLUE EYE ONE ''shpk</t>
  </si>
  <si>
    <t xml:space="preserve"> L11312027P</t>
  </si>
  <si>
    <t xml:space="preserve">Rr. "Muhamet  Gjollesha"  , P.7, </t>
  </si>
  <si>
    <t>TIRANE</t>
  </si>
  <si>
    <t>12.01.2011</t>
  </si>
  <si>
    <t xml:space="preserve">me shumice e pakice, e  te tjera </t>
  </si>
  <si>
    <t>Import - Eksoprt, tregti te ndryshme</t>
  </si>
  <si>
    <t>Pozicioni me 31 dhjetor 2011</t>
  </si>
  <si>
    <t>Administratore</t>
  </si>
  <si>
    <t>Sofije  MERKAJ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</si>
</sst>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_-* #,##0.0_L_e_k_-;\-* #,##0.0_L_e_k_-;_-* &quot;-&quot;??_L_e_k_-;_-@_-"/>
    <numFmt numFmtId="188" formatCode="_-* #,##0_L_e_k_-;\-* #,##0_L_e_k_-;_-* &quot;-&quot;??_L_e_k_-;_-@_-"/>
    <numFmt numFmtId="189" formatCode="_-* #,##0.000_L_e_k_-;\-* #,##0.000_L_e_k_-;_-* &quot;-&quot;??_L_e_k_-;_-@_-"/>
    <numFmt numFmtId="190" formatCode="_-* #,##0.0000_L_e_k_-;\-* #,##0.0000_L_e_k_-;_-* &quot;-&quot;??_L_e_k_-;_-@_-"/>
    <numFmt numFmtId="191" formatCode="_(* #,##0.0_);_(* \(#,##0.0\);_(* &quot;-&quot;?_);_(@_)"/>
    <numFmt numFmtId="192" formatCode="0.0"/>
    <numFmt numFmtId="193" formatCode="_(* #,##0_);_(* \(#,##0\);_(* &quot;-&quot;??_);_(@_)"/>
    <numFmt numFmtId="194" formatCode="#,##0.000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u val="single"/>
      <sz val="9"/>
      <name val="Times New Roman"/>
      <family val="1"/>
    </font>
    <font>
      <b/>
      <sz val="11"/>
      <name val="Times New Roman"/>
      <family val="1"/>
    </font>
    <font>
      <i/>
      <u val="single"/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188" fontId="10" fillId="0" borderId="10" xfId="42" applyNumberFormat="1" applyFont="1" applyBorder="1" applyAlignment="1">
      <alignment horizontal="right" vertical="justify"/>
    </xf>
    <xf numFmtId="188" fontId="11" fillId="0" borderId="10" xfId="42" applyNumberFormat="1" applyFont="1" applyBorder="1" applyAlignment="1">
      <alignment horizontal="right" vertical="justify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9" xfId="0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20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9" xfId="0" applyFont="1" applyBorder="1" applyAlignment="1">
      <alignment horizontal="left" vertical="center"/>
    </xf>
    <xf numFmtId="0" fontId="11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3" fontId="11" fillId="0" borderId="3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3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27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11" fillId="0" borderId="26" xfId="0" applyFont="1" applyBorder="1" applyAlignment="1">
      <alignment horizontal="center"/>
    </xf>
    <xf numFmtId="0" fontId="11" fillId="0" borderId="29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3" fontId="10" fillId="0" borderId="3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 horizontal="right"/>
    </xf>
    <xf numFmtId="0" fontId="11" fillId="0" borderId="38" xfId="0" applyFont="1" applyBorder="1" applyAlignment="1">
      <alignment horizontal="center"/>
    </xf>
    <xf numFmtId="0" fontId="10" fillId="0" borderId="39" xfId="0" applyFont="1" applyBorder="1" applyAlignment="1">
      <alignment vertic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/>
    </xf>
    <xf numFmtId="3" fontId="10" fillId="0" borderId="39" xfId="0" applyNumberFormat="1" applyFont="1" applyBorder="1" applyAlignment="1">
      <alignment horizontal="right"/>
    </xf>
    <xf numFmtId="3" fontId="10" fillId="0" borderId="41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3" fontId="10" fillId="0" borderId="34" xfId="0" applyNumberFormat="1" applyFont="1" applyBorder="1" applyAlignment="1">
      <alignment horizontal="right" vertical="center"/>
    </xf>
    <xf numFmtId="3" fontId="10" fillId="0" borderId="35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186" fontId="11" fillId="0" borderId="27" xfId="0" applyNumberFormat="1" applyFont="1" applyBorder="1" applyAlignment="1">
      <alignment horizontal="left" vertical="center"/>
    </xf>
    <xf numFmtId="3" fontId="61" fillId="0" borderId="10" xfId="0" applyNumberFormat="1" applyFont="1" applyFill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right" vertical="center"/>
    </xf>
    <xf numFmtId="3" fontId="11" fillId="0" borderId="41" xfId="0" applyNumberFormat="1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3" fontId="61" fillId="0" borderId="10" xfId="0" applyNumberFormat="1" applyFont="1" applyFill="1" applyBorder="1" applyAlignment="1">
      <alignment vertical="center"/>
    </xf>
    <xf numFmtId="0" fontId="11" fillId="0" borderId="39" xfId="0" applyFont="1" applyBorder="1" applyAlignment="1">
      <alignment vertical="center"/>
    </xf>
    <xf numFmtId="3" fontId="10" fillId="0" borderId="39" xfId="0" applyNumberFormat="1" applyFont="1" applyBorder="1" applyAlignment="1">
      <alignment vertical="center"/>
    </xf>
    <xf numFmtId="3" fontId="10" fillId="0" borderId="41" xfId="0" applyNumberFormat="1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3" fontId="61" fillId="0" borderId="3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3" fontId="61" fillId="0" borderId="30" xfId="0" applyNumberFormat="1" applyFont="1" applyFill="1" applyBorder="1" applyAlignment="1">
      <alignment vertical="center"/>
    </xf>
    <xf numFmtId="0" fontId="11" fillId="0" borderId="35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0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7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3" fillId="0" borderId="19" xfId="0" applyFont="1" applyFill="1" applyBorder="1" applyAlignment="1">
      <alignment horizontal="right"/>
    </xf>
    <xf numFmtId="0" fontId="23" fillId="0" borderId="0" xfId="0" applyNumberFormat="1" applyFont="1" applyBorder="1" applyAlignment="1">
      <alignment horizontal="center"/>
    </xf>
    <xf numFmtId="0" fontId="23" fillId="0" borderId="28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23" fillId="0" borderId="28" xfId="0" applyFont="1" applyBorder="1" applyAlignment="1">
      <alignment/>
    </xf>
    <xf numFmtId="3" fontId="16" fillId="0" borderId="10" xfId="0" applyNumberFormat="1" applyFont="1" applyFill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16" fillId="0" borderId="30" xfId="0" applyNumberFormat="1" applyFont="1" applyFill="1" applyBorder="1" applyAlignment="1">
      <alignment vertical="center"/>
    </xf>
    <xf numFmtId="3" fontId="62" fillId="0" borderId="10" xfId="0" applyNumberFormat="1" applyFont="1" applyFill="1" applyBorder="1" applyAlignment="1">
      <alignment vertical="center"/>
    </xf>
    <xf numFmtId="3" fontId="21" fillId="0" borderId="39" xfId="0" applyNumberFormat="1" applyFont="1" applyBorder="1" applyAlignment="1">
      <alignment vertical="center"/>
    </xf>
    <xf numFmtId="3" fontId="21" fillId="0" borderId="41" xfId="0" applyNumberFormat="1" applyFont="1" applyBorder="1" applyAlignment="1">
      <alignment vertical="center"/>
    </xf>
    <xf numFmtId="3" fontId="61" fillId="0" borderId="30" xfId="0" applyNumberFormat="1" applyFont="1" applyBorder="1" applyAlignment="1">
      <alignment/>
    </xf>
    <xf numFmtId="3" fontId="62" fillId="0" borderId="30" xfId="0" applyNumberFormat="1" applyFont="1" applyBorder="1" applyAlignment="1">
      <alignment/>
    </xf>
    <xf numFmtId="0" fontId="62" fillId="0" borderId="30" xfId="0" applyFont="1" applyBorder="1" applyAlignment="1">
      <alignment/>
    </xf>
    <xf numFmtId="3" fontId="63" fillId="0" borderId="30" xfId="0" applyNumberFormat="1" applyFont="1" applyBorder="1" applyAlignment="1">
      <alignment/>
    </xf>
    <xf numFmtId="188" fontId="11" fillId="0" borderId="10" xfId="42" applyNumberFormat="1" applyFont="1" applyBorder="1" applyAlignment="1">
      <alignment horizontal="justify" vertical="justify"/>
    </xf>
    <xf numFmtId="188" fontId="11" fillId="0" borderId="30" xfId="42" applyNumberFormat="1" applyFont="1" applyBorder="1" applyAlignment="1">
      <alignment horizontal="justify" vertical="justify"/>
    </xf>
    <xf numFmtId="188" fontId="11" fillId="0" borderId="43" xfId="42" applyNumberFormat="1" applyFont="1" applyBorder="1" applyAlignment="1">
      <alignment horizontal="justify" vertical="justify"/>
    </xf>
    <xf numFmtId="188" fontId="11" fillId="0" borderId="44" xfId="42" applyNumberFormat="1" applyFont="1" applyBorder="1" applyAlignment="1">
      <alignment horizontal="justify" vertical="justify"/>
    </xf>
    <xf numFmtId="188" fontId="10" fillId="0" borderId="42" xfId="42" applyNumberFormat="1" applyFont="1" applyBorder="1" applyAlignment="1">
      <alignment horizontal="justify" vertical="justify"/>
    </xf>
    <xf numFmtId="188" fontId="10" fillId="0" borderId="10" xfId="42" applyNumberFormat="1" applyFont="1" applyBorder="1" applyAlignment="1">
      <alignment horizontal="justify" vertical="justify"/>
    </xf>
    <xf numFmtId="188" fontId="10" fillId="0" borderId="30" xfId="42" applyNumberFormat="1" applyFont="1" applyBorder="1" applyAlignment="1">
      <alignment horizontal="justify" vertical="justify"/>
    </xf>
    <xf numFmtId="188" fontId="10" fillId="0" borderId="25" xfId="42" applyNumberFormat="1" applyFont="1" applyBorder="1" applyAlignment="1">
      <alignment horizontal="justify" vertical="justify"/>
    </xf>
    <xf numFmtId="0" fontId="11" fillId="0" borderId="42" xfId="0" applyFont="1" applyBorder="1" applyAlignment="1">
      <alignment horizontal="center" vertical="center"/>
    </xf>
    <xf numFmtId="46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2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23" fillId="0" borderId="19" xfId="0" applyFont="1" applyBorder="1" applyAlignment="1" quotePrefix="1">
      <alignment horizontal="left"/>
    </xf>
    <xf numFmtId="0" fontId="23" fillId="0" borderId="19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3" fillId="0" borderId="45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3" fontId="12" fillId="0" borderId="0" xfId="0" applyNumberFormat="1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88" fontId="11" fillId="0" borderId="35" xfId="42" applyNumberFormat="1" applyFont="1" applyBorder="1" applyAlignment="1">
      <alignment horizontal="justify" vertical="justify"/>
    </xf>
    <xf numFmtId="188" fontId="11" fillId="0" borderId="25" xfId="42" applyNumberFormat="1" applyFont="1" applyBorder="1" applyAlignment="1">
      <alignment horizontal="justify" vertical="justify"/>
    </xf>
    <xf numFmtId="0" fontId="11" fillId="0" borderId="37" xfId="0" applyFont="1" applyBorder="1" applyAlignment="1">
      <alignment horizontal="center" vertical="center"/>
    </xf>
    <xf numFmtId="188" fontId="11" fillId="0" borderId="34" xfId="42" applyNumberFormat="1" applyFont="1" applyBorder="1" applyAlignment="1">
      <alignment horizontal="justify" vertical="justify"/>
    </xf>
    <xf numFmtId="188" fontId="11" fillId="0" borderId="42" xfId="42" applyNumberFormat="1" applyFont="1" applyBorder="1" applyAlignment="1">
      <alignment horizontal="justify" vertical="justify"/>
    </xf>
    <xf numFmtId="0" fontId="11" fillId="0" borderId="3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7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49">
      <selection activeCell="H75" sqref="H75"/>
    </sheetView>
  </sheetViews>
  <sheetFormatPr defaultColWidth="9.140625" defaultRowHeight="12.75"/>
  <cols>
    <col min="1" max="1" width="11.00390625" style="55" customWidth="1"/>
    <col min="2" max="3" width="9.140625" style="55" customWidth="1"/>
    <col min="4" max="4" width="9.28125" style="55" customWidth="1"/>
    <col min="5" max="5" width="4.57421875" style="55" customWidth="1"/>
    <col min="6" max="6" width="14.57421875" style="55" customWidth="1"/>
    <col min="7" max="7" width="5.421875" style="55" customWidth="1"/>
    <col min="8" max="9" width="9.140625" style="55" customWidth="1"/>
    <col min="10" max="10" width="3.140625" style="55" customWidth="1"/>
    <col min="11" max="11" width="7.57421875" style="55" customWidth="1"/>
    <col min="12" max="12" width="1.8515625" style="6" customWidth="1"/>
    <col min="13" max="16384" width="9.140625" style="6" customWidth="1"/>
  </cols>
  <sheetData>
    <row r="1" spans="1:11" s="2" customFormat="1" ht="19.5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2" customFormat="1" ht="13.5" thickTop="1">
      <c r="A2" s="55"/>
      <c r="B2" s="58"/>
      <c r="C2" s="65"/>
      <c r="D2" s="65"/>
      <c r="E2" s="65"/>
      <c r="F2" s="65"/>
      <c r="G2" s="65"/>
      <c r="H2" s="65"/>
      <c r="I2" s="65"/>
      <c r="J2" s="65"/>
      <c r="K2" s="59"/>
    </row>
    <row r="3" spans="1:11" s="3" customFormat="1" ht="13.5" customHeight="1">
      <c r="A3" s="66"/>
      <c r="B3" s="67"/>
      <c r="C3" s="68" t="s">
        <v>161</v>
      </c>
      <c r="D3" s="68"/>
      <c r="E3" s="68"/>
      <c r="F3" s="209" t="s">
        <v>180</v>
      </c>
      <c r="G3" s="210"/>
      <c r="H3" s="210"/>
      <c r="I3" s="210"/>
      <c r="J3" s="210"/>
      <c r="K3" s="70"/>
    </row>
    <row r="4" spans="1:11" s="3" customFormat="1" ht="13.5" customHeight="1">
      <c r="A4" s="66"/>
      <c r="B4" s="67"/>
      <c r="C4" s="68" t="s">
        <v>177</v>
      </c>
      <c r="D4" s="68"/>
      <c r="E4" s="68"/>
      <c r="F4" s="211" t="s">
        <v>181</v>
      </c>
      <c r="G4" s="211"/>
      <c r="H4" s="211"/>
      <c r="I4" s="211"/>
      <c r="J4" s="211"/>
      <c r="K4" s="70"/>
    </row>
    <row r="5" spans="1:11" s="3" customFormat="1" ht="13.5" customHeight="1">
      <c r="A5" s="66"/>
      <c r="B5" s="67"/>
      <c r="C5" s="68" t="s">
        <v>6</v>
      </c>
      <c r="D5" s="68"/>
      <c r="E5" s="68"/>
      <c r="F5" s="211" t="s">
        <v>182</v>
      </c>
      <c r="G5" s="211"/>
      <c r="H5" s="211"/>
      <c r="I5" s="211"/>
      <c r="J5" s="211"/>
      <c r="K5" s="70"/>
    </row>
    <row r="6" spans="1:11" s="3" customFormat="1" ht="13.5" customHeight="1">
      <c r="A6" s="66"/>
      <c r="B6" s="67"/>
      <c r="C6" s="68"/>
      <c r="D6" s="68"/>
      <c r="E6" s="68"/>
      <c r="F6" s="169"/>
      <c r="G6" s="169"/>
      <c r="H6" s="212" t="s">
        <v>183</v>
      </c>
      <c r="I6" s="212"/>
      <c r="J6" s="212"/>
      <c r="K6" s="70"/>
    </row>
    <row r="7" spans="1:11" s="3" customFormat="1" ht="13.5" customHeight="1">
      <c r="A7" s="66"/>
      <c r="B7" s="67"/>
      <c r="C7" s="68" t="s">
        <v>0</v>
      </c>
      <c r="D7" s="68"/>
      <c r="E7" s="68"/>
      <c r="F7" s="170" t="s">
        <v>184</v>
      </c>
      <c r="G7" s="171"/>
      <c r="H7" s="169"/>
      <c r="I7" s="169"/>
      <c r="J7" s="169"/>
      <c r="K7" s="70"/>
    </row>
    <row r="8" spans="1:11" s="3" customFormat="1" ht="13.5" customHeight="1">
      <c r="A8" s="66"/>
      <c r="B8" s="67"/>
      <c r="C8" s="68" t="s">
        <v>1</v>
      </c>
      <c r="D8" s="68"/>
      <c r="E8" s="68"/>
      <c r="F8" s="172"/>
      <c r="G8" s="173"/>
      <c r="H8" s="169"/>
      <c r="I8" s="169"/>
      <c r="J8" s="169"/>
      <c r="K8" s="70"/>
    </row>
    <row r="9" spans="1:11" s="3" customFormat="1" ht="13.5" customHeight="1">
      <c r="A9" s="66"/>
      <c r="B9" s="67"/>
      <c r="C9" s="68"/>
      <c r="D9" s="68"/>
      <c r="E9" s="68"/>
      <c r="F9" s="169"/>
      <c r="G9" s="169"/>
      <c r="H9" s="169"/>
      <c r="I9" s="169"/>
      <c r="J9" s="169"/>
      <c r="K9" s="70"/>
    </row>
    <row r="10" spans="1:11" s="3" customFormat="1" ht="13.5" customHeight="1">
      <c r="A10" s="66"/>
      <c r="B10" s="67"/>
      <c r="C10" s="68" t="s">
        <v>32</v>
      </c>
      <c r="D10" s="68"/>
      <c r="E10" s="68"/>
      <c r="F10" s="174" t="s">
        <v>186</v>
      </c>
      <c r="G10" s="174"/>
      <c r="H10" s="174"/>
      <c r="I10" s="174"/>
      <c r="J10" s="174"/>
      <c r="K10" s="70"/>
    </row>
    <row r="11" spans="1:11" s="3" customFormat="1" ht="13.5" customHeight="1">
      <c r="A11" s="66"/>
      <c r="B11" s="67"/>
      <c r="C11" s="68"/>
      <c r="D11" s="68"/>
      <c r="E11" s="68"/>
      <c r="F11" s="175" t="s">
        <v>185</v>
      </c>
      <c r="G11" s="175"/>
      <c r="H11" s="175"/>
      <c r="I11" s="175"/>
      <c r="J11" s="175"/>
      <c r="K11" s="70"/>
    </row>
    <row r="12" spans="1:11" s="3" customFormat="1" ht="13.5" customHeight="1">
      <c r="A12" s="66"/>
      <c r="B12" s="67"/>
      <c r="C12" s="68"/>
      <c r="D12" s="68"/>
      <c r="E12" s="68"/>
      <c r="F12" s="176"/>
      <c r="G12" s="176"/>
      <c r="H12" s="176"/>
      <c r="I12" s="176"/>
      <c r="J12" s="176"/>
      <c r="K12" s="70"/>
    </row>
    <row r="13" spans="1:11" s="4" customFormat="1" ht="12.75">
      <c r="A13" s="55"/>
      <c r="B13" s="60"/>
      <c r="C13" s="46"/>
      <c r="D13" s="46"/>
      <c r="E13" s="46"/>
      <c r="F13" s="54"/>
      <c r="G13" s="54"/>
      <c r="H13" s="54"/>
      <c r="I13" s="54"/>
      <c r="J13" s="54"/>
      <c r="K13" s="72"/>
    </row>
    <row r="14" spans="1:11" s="4" customFormat="1" ht="12.75">
      <c r="A14" s="55"/>
      <c r="B14" s="60"/>
      <c r="C14" s="46"/>
      <c r="D14" s="46"/>
      <c r="E14" s="46"/>
      <c r="F14" s="46"/>
      <c r="G14" s="46"/>
      <c r="H14" s="46"/>
      <c r="I14" s="46"/>
      <c r="J14" s="46"/>
      <c r="K14" s="61"/>
    </row>
    <row r="15" spans="1:11" s="4" customFormat="1" ht="12.75">
      <c r="A15" s="55"/>
      <c r="B15" s="60"/>
      <c r="C15" s="46"/>
      <c r="D15" s="46"/>
      <c r="E15" s="46"/>
      <c r="F15" s="46"/>
      <c r="G15" s="46"/>
      <c r="H15" s="46"/>
      <c r="I15" s="46"/>
      <c r="J15" s="46"/>
      <c r="K15" s="61"/>
    </row>
    <row r="16" spans="1:11" s="4" customFormat="1" ht="12.75">
      <c r="A16" s="55"/>
      <c r="B16" s="60"/>
      <c r="C16" s="46"/>
      <c r="D16" s="46"/>
      <c r="E16" s="46"/>
      <c r="F16" s="46"/>
      <c r="G16" s="46"/>
      <c r="H16" s="46"/>
      <c r="I16" s="46"/>
      <c r="J16" s="46"/>
      <c r="K16" s="61"/>
    </row>
    <row r="17" spans="1:11" s="4" customFormat="1" ht="12.75">
      <c r="A17" s="55"/>
      <c r="B17" s="60"/>
      <c r="C17" s="46"/>
      <c r="D17" s="46"/>
      <c r="E17" s="46"/>
      <c r="F17" s="46"/>
      <c r="G17" s="46"/>
      <c r="H17" s="46"/>
      <c r="I17" s="46"/>
      <c r="J17" s="46"/>
      <c r="K17" s="61"/>
    </row>
    <row r="18" spans="1:11" s="4" customFormat="1" ht="12.75">
      <c r="A18" s="55"/>
      <c r="B18" s="60"/>
      <c r="C18" s="46"/>
      <c r="D18" s="46"/>
      <c r="E18" s="46"/>
      <c r="F18" s="46"/>
      <c r="G18" s="46"/>
      <c r="H18" s="46"/>
      <c r="I18" s="46"/>
      <c r="J18" s="46"/>
      <c r="K18" s="61"/>
    </row>
    <row r="19" spans="1:11" s="4" customFormat="1" ht="12.75">
      <c r="A19" s="55"/>
      <c r="B19" s="60"/>
      <c r="C19" s="46"/>
      <c r="D19" s="46"/>
      <c r="E19" s="46"/>
      <c r="F19" s="46"/>
      <c r="G19" s="46"/>
      <c r="H19" s="46"/>
      <c r="I19" s="46"/>
      <c r="J19" s="46"/>
      <c r="K19" s="61"/>
    </row>
    <row r="20" spans="1:11" s="4" customFormat="1" ht="12.75">
      <c r="A20" s="55"/>
      <c r="B20" s="60"/>
      <c r="C20" s="46"/>
      <c r="D20" s="46"/>
      <c r="E20" s="46"/>
      <c r="F20" s="46"/>
      <c r="G20" s="46"/>
      <c r="H20" s="46"/>
      <c r="I20" s="46"/>
      <c r="J20" s="46"/>
      <c r="K20" s="61"/>
    </row>
    <row r="21" spans="1:11" s="4" customFormat="1" ht="12.75">
      <c r="A21" s="55"/>
      <c r="B21" s="60"/>
      <c r="C21" s="46"/>
      <c r="D21" s="46"/>
      <c r="E21" s="46"/>
      <c r="F21" s="46"/>
      <c r="G21" s="46"/>
      <c r="H21" s="46"/>
      <c r="I21" s="46"/>
      <c r="J21" s="46"/>
      <c r="K21" s="61"/>
    </row>
    <row r="22" spans="1:11" s="4" customFormat="1" ht="12.75">
      <c r="A22" s="55"/>
      <c r="B22" s="60"/>
      <c r="C22" s="46"/>
      <c r="D22" s="46"/>
      <c r="E22" s="46"/>
      <c r="F22" s="46"/>
      <c r="G22" s="46"/>
      <c r="H22" s="46"/>
      <c r="I22" s="46"/>
      <c r="J22" s="46"/>
      <c r="K22" s="61"/>
    </row>
    <row r="23" spans="1:11" s="8" customFormat="1" ht="25.5">
      <c r="A23" s="55"/>
      <c r="B23" s="204" t="s">
        <v>7</v>
      </c>
      <c r="C23" s="205"/>
      <c r="D23" s="205"/>
      <c r="E23" s="205"/>
      <c r="F23" s="205"/>
      <c r="G23" s="205"/>
      <c r="H23" s="205"/>
      <c r="I23" s="205"/>
      <c r="J23" s="205"/>
      <c r="K23" s="206"/>
    </row>
    <row r="24" spans="1:11" s="4" customFormat="1" ht="12.75">
      <c r="A24" s="55"/>
      <c r="B24" s="60"/>
      <c r="C24" s="207" t="s">
        <v>71</v>
      </c>
      <c r="D24" s="207"/>
      <c r="E24" s="207"/>
      <c r="F24" s="207"/>
      <c r="G24" s="207"/>
      <c r="H24" s="207"/>
      <c r="I24" s="207"/>
      <c r="J24" s="207"/>
      <c r="K24" s="61"/>
    </row>
    <row r="25" spans="1:11" s="4" customFormat="1" ht="12.75">
      <c r="A25" s="55"/>
      <c r="B25" s="60"/>
      <c r="C25" s="207" t="s">
        <v>72</v>
      </c>
      <c r="D25" s="207"/>
      <c r="E25" s="207"/>
      <c r="F25" s="207"/>
      <c r="G25" s="207"/>
      <c r="H25" s="207"/>
      <c r="I25" s="207"/>
      <c r="J25" s="207"/>
      <c r="K25" s="61"/>
    </row>
    <row r="26" spans="1:11" s="4" customFormat="1" ht="12.75">
      <c r="A26" s="55"/>
      <c r="B26" s="60"/>
      <c r="C26" s="46"/>
      <c r="D26" s="46"/>
      <c r="E26" s="46"/>
      <c r="F26" s="46"/>
      <c r="G26" s="46"/>
      <c r="H26" s="46"/>
      <c r="I26" s="46"/>
      <c r="J26" s="46"/>
      <c r="K26" s="61"/>
    </row>
    <row r="27" spans="1:11" s="4" customFormat="1" ht="12.75">
      <c r="A27" s="55"/>
      <c r="B27" s="60"/>
      <c r="C27" s="46"/>
      <c r="D27" s="46"/>
      <c r="E27" s="46"/>
      <c r="F27" s="46"/>
      <c r="G27" s="46"/>
      <c r="H27" s="46"/>
      <c r="I27" s="46"/>
      <c r="J27" s="46"/>
      <c r="K27" s="61"/>
    </row>
    <row r="28" spans="1:11" s="9" customFormat="1" ht="25.5">
      <c r="A28" s="55"/>
      <c r="B28" s="60"/>
      <c r="C28" s="46"/>
      <c r="D28" s="46"/>
      <c r="E28" s="46"/>
      <c r="F28" s="157" t="s">
        <v>168</v>
      </c>
      <c r="G28" s="46"/>
      <c r="H28" s="46"/>
      <c r="I28" s="46"/>
      <c r="J28" s="46"/>
      <c r="K28" s="61"/>
    </row>
    <row r="29" spans="1:11" s="9" customFormat="1" ht="12.75">
      <c r="A29" s="55"/>
      <c r="B29" s="60"/>
      <c r="C29" s="46"/>
      <c r="D29" s="46"/>
      <c r="E29" s="46"/>
      <c r="F29" s="46"/>
      <c r="G29" s="46"/>
      <c r="H29" s="46"/>
      <c r="I29" s="46"/>
      <c r="J29" s="46"/>
      <c r="K29" s="61"/>
    </row>
    <row r="30" spans="1:11" s="9" customFormat="1" ht="12.75">
      <c r="A30" s="55"/>
      <c r="B30" s="60"/>
      <c r="C30" s="46"/>
      <c r="D30" s="46"/>
      <c r="E30" s="46"/>
      <c r="F30" s="46"/>
      <c r="G30" s="46"/>
      <c r="H30" s="46"/>
      <c r="I30" s="46"/>
      <c r="J30" s="46"/>
      <c r="K30" s="61"/>
    </row>
    <row r="31" spans="1:11" s="9" customFormat="1" ht="12.75">
      <c r="A31" s="55"/>
      <c r="B31" s="60"/>
      <c r="C31" s="46"/>
      <c r="D31" s="46"/>
      <c r="E31" s="46"/>
      <c r="F31" s="46"/>
      <c r="G31" s="46"/>
      <c r="H31" s="46"/>
      <c r="I31" s="46"/>
      <c r="J31" s="46"/>
      <c r="K31" s="61"/>
    </row>
    <row r="32" spans="1:11" s="9" customFormat="1" ht="12.75">
      <c r="A32" s="55"/>
      <c r="B32" s="60"/>
      <c r="C32" s="46"/>
      <c r="D32" s="46"/>
      <c r="E32" s="46"/>
      <c r="F32" s="46"/>
      <c r="G32" s="46"/>
      <c r="H32" s="46"/>
      <c r="I32" s="46"/>
      <c r="J32" s="46"/>
      <c r="K32" s="61"/>
    </row>
    <row r="33" spans="1:11" s="9" customFormat="1" ht="12.75">
      <c r="A33" s="55"/>
      <c r="B33" s="60"/>
      <c r="C33" s="46"/>
      <c r="D33" s="46"/>
      <c r="E33" s="46"/>
      <c r="F33" s="46"/>
      <c r="G33" s="46"/>
      <c r="H33" s="46"/>
      <c r="I33" s="46"/>
      <c r="J33" s="46"/>
      <c r="K33" s="61"/>
    </row>
    <row r="34" spans="1:11" s="9" customFormat="1" ht="12.75">
      <c r="A34" s="55"/>
      <c r="B34" s="60"/>
      <c r="C34" s="46"/>
      <c r="D34" s="46"/>
      <c r="E34" s="46"/>
      <c r="F34" s="46"/>
      <c r="G34" s="46"/>
      <c r="H34" s="46"/>
      <c r="I34" s="46"/>
      <c r="J34" s="46"/>
      <c r="K34" s="61"/>
    </row>
    <row r="35" spans="1:11" s="9" customFormat="1" ht="12.75">
      <c r="A35" s="55"/>
      <c r="B35" s="60"/>
      <c r="C35" s="46"/>
      <c r="D35" s="46"/>
      <c r="E35" s="46"/>
      <c r="F35" s="46"/>
      <c r="G35" s="46"/>
      <c r="H35" s="46"/>
      <c r="I35" s="46"/>
      <c r="J35" s="46"/>
      <c r="K35" s="61"/>
    </row>
    <row r="36" spans="1:11" s="9" customFormat="1" ht="12.75">
      <c r="A36" s="55"/>
      <c r="B36" s="60"/>
      <c r="C36" s="46"/>
      <c r="D36" s="46"/>
      <c r="E36" s="46"/>
      <c r="F36" s="46"/>
      <c r="G36" s="46"/>
      <c r="H36" s="46"/>
      <c r="I36" s="46"/>
      <c r="J36" s="46"/>
      <c r="K36" s="61"/>
    </row>
    <row r="37" spans="1:11" s="9" customFormat="1" ht="12.75">
      <c r="A37" s="55"/>
      <c r="B37" s="60"/>
      <c r="C37" s="46"/>
      <c r="D37" s="46"/>
      <c r="E37" s="46"/>
      <c r="F37" s="46"/>
      <c r="G37" s="46"/>
      <c r="H37" s="46"/>
      <c r="I37" s="46"/>
      <c r="J37" s="46"/>
      <c r="K37" s="61"/>
    </row>
    <row r="38" spans="1:11" s="9" customFormat="1" ht="12.75">
      <c r="A38" s="55"/>
      <c r="B38" s="60"/>
      <c r="C38" s="46"/>
      <c r="D38" s="46"/>
      <c r="E38" s="46"/>
      <c r="F38" s="46"/>
      <c r="G38" s="46"/>
      <c r="H38" s="46"/>
      <c r="I38" s="46"/>
      <c r="J38" s="46"/>
      <c r="K38" s="61"/>
    </row>
    <row r="39" spans="1:11" s="9" customFormat="1" ht="12.75">
      <c r="A39" s="55"/>
      <c r="B39" s="60"/>
      <c r="C39" s="46"/>
      <c r="D39" s="46"/>
      <c r="E39" s="46"/>
      <c r="F39" s="46"/>
      <c r="G39" s="46"/>
      <c r="H39" s="46"/>
      <c r="I39" s="46"/>
      <c r="J39" s="46"/>
      <c r="K39" s="61"/>
    </row>
    <row r="40" spans="1:11" s="9" customFormat="1" ht="12.75">
      <c r="A40" s="55"/>
      <c r="B40" s="60"/>
      <c r="C40" s="46"/>
      <c r="D40" s="46"/>
      <c r="E40" s="46"/>
      <c r="F40" s="46"/>
      <c r="G40" s="46"/>
      <c r="H40" s="46"/>
      <c r="I40" s="46"/>
      <c r="J40" s="46"/>
      <c r="K40" s="61"/>
    </row>
    <row r="41" spans="1:11" s="9" customFormat="1" ht="12.75">
      <c r="A41" s="55"/>
      <c r="B41" s="60"/>
      <c r="C41" s="46"/>
      <c r="D41" s="46"/>
      <c r="E41" s="46"/>
      <c r="F41" s="46"/>
      <c r="G41" s="46"/>
      <c r="H41" s="46"/>
      <c r="I41" s="46"/>
      <c r="J41" s="46"/>
      <c r="K41" s="61"/>
    </row>
    <row r="42" spans="1:11" s="9" customFormat="1" ht="9" customHeight="1">
      <c r="A42" s="55"/>
      <c r="B42" s="60"/>
      <c r="C42" s="46"/>
      <c r="D42" s="46"/>
      <c r="E42" s="46"/>
      <c r="F42" s="46"/>
      <c r="G42" s="46"/>
      <c r="H42" s="46"/>
      <c r="I42" s="46"/>
      <c r="J42" s="46"/>
      <c r="K42" s="61"/>
    </row>
    <row r="43" spans="1:11" s="9" customFormat="1" ht="12.75">
      <c r="A43" s="55"/>
      <c r="B43" s="60"/>
      <c r="C43" s="46"/>
      <c r="D43" s="46"/>
      <c r="E43" s="46"/>
      <c r="F43" s="46"/>
      <c r="G43" s="46"/>
      <c r="H43" s="46"/>
      <c r="I43" s="46"/>
      <c r="J43" s="46"/>
      <c r="K43" s="61"/>
    </row>
    <row r="44" spans="1:11" s="9" customFormat="1" ht="12.75">
      <c r="A44" s="55"/>
      <c r="B44" s="60"/>
      <c r="C44" s="46"/>
      <c r="D44" s="46"/>
      <c r="E44" s="46"/>
      <c r="F44" s="46"/>
      <c r="G44" s="46"/>
      <c r="H44" s="46"/>
      <c r="I44" s="46"/>
      <c r="J44" s="46"/>
      <c r="K44" s="61"/>
    </row>
    <row r="45" spans="1:11" s="3" customFormat="1" ht="12.75" customHeight="1">
      <c r="A45" s="66"/>
      <c r="B45" s="67"/>
      <c r="C45" s="68" t="s">
        <v>109</v>
      </c>
      <c r="D45" s="68"/>
      <c r="E45" s="68"/>
      <c r="F45" s="68"/>
      <c r="G45" s="69"/>
      <c r="H45" s="208" t="s">
        <v>163</v>
      </c>
      <c r="I45" s="208"/>
      <c r="J45" s="68"/>
      <c r="K45" s="74"/>
    </row>
    <row r="46" spans="1:11" s="3" customFormat="1" ht="12.75" customHeight="1">
      <c r="A46" s="66"/>
      <c r="B46" s="67"/>
      <c r="C46" s="68" t="s">
        <v>110</v>
      </c>
      <c r="D46" s="68"/>
      <c r="E46" s="68"/>
      <c r="F46" s="68"/>
      <c r="G46" s="69"/>
      <c r="H46" s="201" t="s">
        <v>164</v>
      </c>
      <c r="I46" s="201"/>
      <c r="J46" s="68"/>
      <c r="K46" s="74"/>
    </row>
    <row r="47" spans="1:11" s="3" customFormat="1" ht="12.75" customHeight="1">
      <c r="A47" s="66"/>
      <c r="B47" s="67"/>
      <c r="C47" s="68" t="s">
        <v>104</v>
      </c>
      <c r="D47" s="68"/>
      <c r="E47" s="68"/>
      <c r="F47" s="68"/>
      <c r="G47" s="69"/>
      <c r="H47" s="201" t="s">
        <v>162</v>
      </c>
      <c r="I47" s="201"/>
      <c r="J47" s="68"/>
      <c r="K47" s="74"/>
    </row>
    <row r="48" spans="1:11" s="3" customFormat="1" ht="12.75" customHeight="1">
      <c r="A48" s="66"/>
      <c r="B48" s="67"/>
      <c r="C48" s="68" t="s">
        <v>105</v>
      </c>
      <c r="D48" s="68"/>
      <c r="E48" s="68"/>
      <c r="F48" s="68"/>
      <c r="G48" s="69"/>
      <c r="H48" s="201" t="s">
        <v>164</v>
      </c>
      <c r="I48" s="201"/>
      <c r="J48" s="68"/>
      <c r="K48" s="74"/>
    </row>
    <row r="49" spans="1:11" s="4" customFormat="1" ht="12.75">
      <c r="A49" s="55"/>
      <c r="B49" s="60"/>
      <c r="C49" s="46"/>
      <c r="D49" s="46"/>
      <c r="E49" s="46"/>
      <c r="F49" s="46"/>
      <c r="G49" s="54"/>
      <c r="H49" s="54"/>
      <c r="I49" s="54"/>
      <c r="J49" s="46"/>
      <c r="K49" s="61"/>
    </row>
    <row r="50" spans="1:11" s="5" customFormat="1" ht="12.75" customHeight="1">
      <c r="A50" s="75"/>
      <c r="B50" s="76"/>
      <c r="C50" s="68" t="s">
        <v>111</v>
      </c>
      <c r="D50" s="68"/>
      <c r="E50" s="68"/>
      <c r="F50" s="68"/>
      <c r="G50" s="71" t="s">
        <v>106</v>
      </c>
      <c r="H50" s="202" t="s">
        <v>169</v>
      </c>
      <c r="I50" s="203"/>
      <c r="J50" s="47"/>
      <c r="K50" s="77"/>
    </row>
    <row r="51" spans="1:11" s="5" customFormat="1" ht="12.75" customHeight="1">
      <c r="A51" s="75"/>
      <c r="B51" s="76"/>
      <c r="C51" s="68"/>
      <c r="D51" s="68"/>
      <c r="E51" s="68"/>
      <c r="F51" s="68"/>
      <c r="G51" s="71" t="s">
        <v>107</v>
      </c>
      <c r="H51" s="199" t="s">
        <v>170</v>
      </c>
      <c r="I51" s="200"/>
      <c r="J51" s="47"/>
      <c r="K51" s="77"/>
    </row>
    <row r="52" spans="1:11" s="5" customFormat="1" ht="7.5" customHeight="1">
      <c r="A52" s="75"/>
      <c r="B52" s="76"/>
      <c r="C52" s="68"/>
      <c r="D52" s="68"/>
      <c r="E52" s="68"/>
      <c r="F52" s="68"/>
      <c r="G52" s="73"/>
      <c r="H52" s="73"/>
      <c r="I52" s="73"/>
      <c r="J52" s="47"/>
      <c r="K52" s="77"/>
    </row>
    <row r="53" spans="1:11" s="5" customFormat="1" ht="12.75" customHeight="1">
      <c r="A53" s="75"/>
      <c r="B53" s="76"/>
      <c r="C53" s="68" t="s">
        <v>108</v>
      </c>
      <c r="D53" s="68"/>
      <c r="E53" s="68"/>
      <c r="F53" s="73"/>
      <c r="G53" s="68"/>
      <c r="H53" s="78" t="s">
        <v>178</v>
      </c>
      <c r="I53" s="78"/>
      <c r="J53" s="47"/>
      <c r="K53" s="77"/>
    </row>
    <row r="54" spans="2:11" ht="22.5" customHeight="1" thickBot="1">
      <c r="B54" s="62"/>
      <c r="C54" s="63"/>
      <c r="D54" s="63"/>
      <c r="E54" s="63"/>
      <c r="F54" s="63"/>
      <c r="G54" s="63"/>
      <c r="H54" s="63"/>
      <c r="I54" s="63"/>
      <c r="J54" s="63"/>
      <c r="K54" s="64"/>
    </row>
    <row r="55" ht="6.75" customHeight="1" thickTop="1"/>
  </sheetData>
  <sheetProtection/>
  <mergeCells count="13">
    <mergeCell ref="F3:J3"/>
    <mergeCell ref="F4:J4"/>
    <mergeCell ref="F5:J5"/>
    <mergeCell ref="H6:J6"/>
    <mergeCell ref="H51:I51"/>
    <mergeCell ref="H46:I46"/>
    <mergeCell ref="H47:I47"/>
    <mergeCell ref="H48:I48"/>
    <mergeCell ref="H50:I50"/>
    <mergeCell ref="B23:K23"/>
    <mergeCell ref="C24:J24"/>
    <mergeCell ref="C25:J25"/>
    <mergeCell ref="H45:I45"/>
  </mergeCells>
  <printOptions horizontalCentered="1" verticalCentered="1"/>
  <pageMargins left="0" right="0" top="0" bottom="0" header="0.25" footer="0.2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4"/>
  <sheetViews>
    <sheetView zoomScalePageLayoutView="0" workbookViewId="0" topLeftCell="A25">
      <selection activeCell="H38" sqref="H38"/>
    </sheetView>
  </sheetViews>
  <sheetFormatPr defaultColWidth="9.140625" defaultRowHeight="12.75"/>
  <cols>
    <col min="1" max="1" width="8.57421875" style="21" customWidth="1"/>
    <col min="2" max="2" width="3.7109375" style="22" customWidth="1"/>
    <col min="3" max="3" width="2.7109375" style="22" customWidth="1"/>
    <col min="4" max="4" width="4.00390625" style="22" customWidth="1"/>
    <col min="5" max="5" width="40.00390625" style="21" customWidth="1"/>
    <col min="6" max="6" width="7.00390625" style="21" customWidth="1"/>
    <col min="7" max="7" width="14.8515625" style="23" customWidth="1"/>
    <col min="8" max="8" width="15.00390625" style="23" customWidth="1"/>
    <col min="9" max="9" width="1.421875" style="21" customWidth="1"/>
    <col min="10" max="10" width="9.140625" style="21" customWidth="1"/>
    <col min="11" max="11" width="10.140625" style="21" bestFit="1" customWidth="1"/>
    <col min="12" max="12" width="9.7109375" style="21" bestFit="1" customWidth="1"/>
    <col min="13" max="16384" width="9.140625" style="21" customWidth="1"/>
  </cols>
  <sheetData>
    <row r="1" spans="2:8" s="13" customFormat="1" ht="17.25" customHeight="1">
      <c r="B1" s="1"/>
      <c r="C1" s="11"/>
      <c r="D1" s="11"/>
      <c r="E1" s="12"/>
      <c r="G1" s="14"/>
      <c r="H1" s="14"/>
    </row>
    <row r="2" spans="2:8" s="15" customFormat="1" ht="21.75" customHeight="1">
      <c r="B2" s="213" t="s">
        <v>171</v>
      </c>
      <c r="C2" s="213"/>
      <c r="D2" s="213"/>
      <c r="E2" s="213"/>
      <c r="F2" s="213"/>
      <c r="G2" s="213"/>
      <c r="H2" s="213"/>
    </row>
    <row r="3" spans="2:8" s="6" customFormat="1" ht="14.25" customHeight="1" thickBot="1">
      <c r="B3" s="56"/>
      <c r="C3" s="56"/>
      <c r="D3" s="56"/>
      <c r="E3" s="55"/>
      <c r="F3" s="55"/>
      <c r="G3" s="79"/>
      <c r="H3" s="79"/>
    </row>
    <row r="4" spans="2:8" s="6" customFormat="1" ht="12" customHeight="1" thickTop="1">
      <c r="B4" s="227" t="s">
        <v>2</v>
      </c>
      <c r="C4" s="221" t="s">
        <v>8</v>
      </c>
      <c r="D4" s="222"/>
      <c r="E4" s="223"/>
      <c r="F4" s="220" t="s">
        <v>9</v>
      </c>
      <c r="G4" s="80" t="s">
        <v>144</v>
      </c>
      <c r="H4" s="81" t="s">
        <v>144</v>
      </c>
    </row>
    <row r="5" spans="2:8" s="6" customFormat="1" ht="18" customHeight="1">
      <c r="B5" s="228"/>
      <c r="C5" s="224"/>
      <c r="D5" s="225"/>
      <c r="E5" s="226"/>
      <c r="F5" s="198"/>
      <c r="G5" s="84" t="s">
        <v>145</v>
      </c>
      <c r="H5" s="85" t="s">
        <v>159</v>
      </c>
    </row>
    <row r="6" spans="2:8" s="16" customFormat="1" ht="24.75" customHeight="1">
      <c r="B6" s="128" t="s">
        <v>3</v>
      </c>
      <c r="C6" s="214" t="s">
        <v>160</v>
      </c>
      <c r="D6" s="215"/>
      <c r="E6" s="216"/>
      <c r="F6" s="149"/>
      <c r="G6" s="142">
        <f>G7+G11+G18+G28</f>
        <v>924366</v>
      </c>
      <c r="H6" s="143">
        <f>H7+H11+H18+H28</f>
        <v>809892</v>
      </c>
    </row>
    <row r="7" spans="2:8" s="16" customFormat="1" ht="16.5" customHeight="1">
      <c r="B7" s="86"/>
      <c r="C7" s="134">
        <v>1</v>
      </c>
      <c r="D7" s="135" t="s">
        <v>10</v>
      </c>
      <c r="E7" s="92"/>
      <c r="F7" s="51"/>
      <c r="G7" s="142">
        <f>SUM(G8:G9)</f>
        <v>0</v>
      </c>
      <c r="H7" s="143">
        <f>SUM(H8:H9)</f>
        <v>0</v>
      </c>
    </row>
    <row r="8" spans="2:8" s="17" customFormat="1" ht="16.5" customHeight="1">
      <c r="B8" s="86"/>
      <c r="C8" s="134"/>
      <c r="D8" s="144" t="s">
        <v>112</v>
      </c>
      <c r="E8" s="111" t="s">
        <v>29</v>
      </c>
      <c r="F8" s="51"/>
      <c r="G8" s="153">
        <v>0</v>
      </c>
      <c r="H8" s="99"/>
    </row>
    <row r="9" spans="2:8" s="17" customFormat="1" ht="16.5" customHeight="1">
      <c r="B9" s="86"/>
      <c r="C9" s="134"/>
      <c r="D9" s="144" t="s">
        <v>112</v>
      </c>
      <c r="E9" s="111" t="s">
        <v>30</v>
      </c>
      <c r="F9" s="51"/>
      <c r="G9" s="153"/>
      <c r="H9" s="99"/>
    </row>
    <row r="10" spans="2:8" s="16" customFormat="1" ht="16.5" customHeight="1">
      <c r="B10" s="86"/>
      <c r="C10" s="134">
        <v>2</v>
      </c>
      <c r="D10" s="135" t="s">
        <v>148</v>
      </c>
      <c r="E10" s="92"/>
      <c r="F10" s="51"/>
      <c r="G10" s="142">
        <v>0</v>
      </c>
      <c r="H10" s="143"/>
    </row>
    <row r="11" spans="2:8" s="16" customFormat="1" ht="16.5" customHeight="1">
      <c r="B11" s="86"/>
      <c r="C11" s="134">
        <v>3</v>
      </c>
      <c r="D11" s="135" t="s">
        <v>149</v>
      </c>
      <c r="E11" s="92"/>
      <c r="F11" s="51"/>
      <c r="G11" s="142">
        <f>SUM(G12:G17)</f>
        <v>5000</v>
      </c>
      <c r="H11" s="143">
        <f>SUM(H12:H17)</f>
        <v>0</v>
      </c>
    </row>
    <row r="12" spans="2:8" s="17" customFormat="1" ht="16.5" customHeight="1">
      <c r="B12" s="86"/>
      <c r="C12" s="110"/>
      <c r="D12" s="144" t="s">
        <v>112</v>
      </c>
      <c r="E12" s="111" t="s">
        <v>150</v>
      </c>
      <c r="F12" s="51"/>
      <c r="G12" s="153"/>
      <c r="H12" s="99"/>
    </row>
    <row r="13" spans="2:8" s="17" customFormat="1" ht="16.5" customHeight="1">
      <c r="B13" s="86"/>
      <c r="C13" s="110"/>
      <c r="D13" s="144" t="s">
        <v>112</v>
      </c>
      <c r="E13" s="111" t="s">
        <v>113</v>
      </c>
      <c r="F13" s="51"/>
      <c r="G13" s="153">
        <v>0</v>
      </c>
      <c r="H13" s="99"/>
    </row>
    <row r="14" spans="2:8" s="17" customFormat="1" ht="16.5" customHeight="1">
      <c r="B14" s="86"/>
      <c r="C14" s="110"/>
      <c r="D14" s="144" t="s">
        <v>112</v>
      </c>
      <c r="E14" s="111" t="s">
        <v>114</v>
      </c>
      <c r="F14" s="51"/>
      <c r="G14" s="145"/>
      <c r="H14" s="158"/>
    </row>
    <row r="15" spans="2:8" s="17" customFormat="1" ht="16.5" customHeight="1">
      <c r="B15" s="86"/>
      <c r="C15" s="110"/>
      <c r="D15" s="144" t="s">
        <v>112</v>
      </c>
      <c r="E15" s="111" t="s">
        <v>115</v>
      </c>
      <c r="F15" s="51"/>
      <c r="G15" s="98">
        <v>5000</v>
      </c>
      <c r="H15" s="99"/>
    </row>
    <row r="16" spans="2:8" s="17" customFormat="1" ht="16.5" customHeight="1">
      <c r="B16" s="86"/>
      <c r="C16" s="110"/>
      <c r="D16" s="144" t="s">
        <v>112</v>
      </c>
      <c r="E16" s="111" t="s">
        <v>118</v>
      </c>
      <c r="F16" s="51"/>
      <c r="G16" s="98"/>
      <c r="H16" s="99"/>
    </row>
    <row r="17" spans="2:8" s="17" customFormat="1" ht="16.5" customHeight="1">
      <c r="B17" s="86"/>
      <c r="C17" s="110"/>
      <c r="D17" s="144"/>
      <c r="E17" s="111"/>
      <c r="F17" s="51"/>
      <c r="G17" s="98"/>
      <c r="H17" s="99"/>
    </row>
    <row r="18" spans="2:11" s="16" customFormat="1" ht="16.5" customHeight="1">
      <c r="B18" s="86"/>
      <c r="C18" s="134">
        <v>4</v>
      </c>
      <c r="D18" s="135" t="s">
        <v>11</v>
      </c>
      <c r="E18" s="92"/>
      <c r="F18" s="51"/>
      <c r="G18" s="142">
        <f>SUM(G19:G25)</f>
        <v>0</v>
      </c>
      <c r="H18" s="143"/>
      <c r="K18" s="43"/>
    </row>
    <row r="19" spans="2:8" s="17" customFormat="1" ht="16.5" customHeight="1">
      <c r="B19" s="86"/>
      <c r="C19" s="110"/>
      <c r="D19" s="144" t="s">
        <v>112</v>
      </c>
      <c r="E19" s="111" t="s">
        <v>12</v>
      </c>
      <c r="F19" s="51"/>
      <c r="G19" s="98"/>
      <c r="H19" s="99"/>
    </row>
    <row r="20" spans="2:8" s="17" customFormat="1" ht="16.5" customHeight="1">
      <c r="B20" s="86"/>
      <c r="C20" s="110"/>
      <c r="D20" s="144" t="s">
        <v>112</v>
      </c>
      <c r="E20" s="111" t="s">
        <v>117</v>
      </c>
      <c r="F20" s="51"/>
      <c r="G20" s="98"/>
      <c r="H20" s="99"/>
    </row>
    <row r="21" spans="2:12" s="17" customFormat="1" ht="16.5" customHeight="1">
      <c r="B21" s="86"/>
      <c r="C21" s="110"/>
      <c r="D21" s="144" t="s">
        <v>112</v>
      </c>
      <c r="E21" s="111" t="s">
        <v>13</v>
      </c>
      <c r="F21" s="51"/>
      <c r="G21" s="98"/>
      <c r="H21" s="99"/>
      <c r="K21" s="42"/>
      <c r="L21" s="42"/>
    </row>
    <row r="22" spans="2:8" s="17" customFormat="1" ht="16.5" customHeight="1">
      <c r="B22" s="86"/>
      <c r="C22" s="110"/>
      <c r="D22" s="144" t="s">
        <v>112</v>
      </c>
      <c r="E22" s="111" t="s">
        <v>151</v>
      </c>
      <c r="F22" s="51"/>
      <c r="G22" s="98"/>
      <c r="H22" s="99"/>
    </row>
    <row r="23" spans="2:11" s="17" customFormat="1" ht="16.5" customHeight="1">
      <c r="B23" s="86"/>
      <c r="C23" s="110"/>
      <c r="D23" s="144" t="s">
        <v>112</v>
      </c>
      <c r="E23" s="111" t="s">
        <v>14</v>
      </c>
      <c r="F23" s="51"/>
      <c r="G23" s="98"/>
      <c r="H23" s="99"/>
      <c r="K23" s="42"/>
    </row>
    <row r="24" spans="2:8" s="17" customFormat="1" ht="16.5" customHeight="1">
      <c r="B24" s="86"/>
      <c r="C24" s="110"/>
      <c r="D24" s="144" t="s">
        <v>112</v>
      </c>
      <c r="E24" s="111" t="s">
        <v>15</v>
      </c>
      <c r="F24" s="51"/>
      <c r="G24" s="98"/>
      <c r="H24" s="99"/>
    </row>
    <row r="25" spans="2:8" s="17" customFormat="1" ht="16.5" customHeight="1">
      <c r="B25" s="86"/>
      <c r="C25" s="110"/>
      <c r="D25" s="144"/>
      <c r="E25" s="111"/>
      <c r="F25" s="51"/>
      <c r="G25" s="98"/>
      <c r="H25" s="99"/>
    </row>
    <row r="26" spans="2:8" s="16" customFormat="1" ht="16.5" customHeight="1">
      <c r="B26" s="86"/>
      <c r="C26" s="134">
        <v>5</v>
      </c>
      <c r="D26" s="135" t="s">
        <v>152</v>
      </c>
      <c r="E26" s="92"/>
      <c r="F26" s="51"/>
      <c r="G26" s="142">
        <v>0</v>
      </c>
      <c r="H26" s="143"/>
    </row>
    <row r="27" spans="2:8" s="16" customFormat="1" ht="16.5" customHeight="1">
      <c r="B27" s="86"/>
      <c r="C27" s="134">
        <v>6</v>
      </c>
      <c r="D27" s="135" t="s">
        <v>153</v>
      </c>
      <c r="E27" s="92"/>
      <c r="F27" s="51"/>
      <c r="G27" s="142">
        <v>0</v>
      </c>
      <c r="H27" s="143"/>
    </row>
    <row r="28" spans="2:8" s="16" customFormat="1" ht="16.5" customHeight="1">
      <c r="B28" s="86"/>
      <c r="C28" s="134">
        <v>7</v>
      </c>
      <c r="D28" s="135" t="s">
        <v>16</v>
      </c>
      <c r="E28" s="92"/>
      <c r="F28" s="51"/>
      <c r="G28" s="142">
        <f>SUM(G29:G30)</f>
        <v>919366</v>
      </c>
      <c r="H28" s="143">
        <f>SUM(H29:H30)</f>
        <v>809892</v>
      </c>
    </row>
    <row r="29" spans="2:11" s="16" customFormat="1" ht="16.5" customHeight="1">
      <c r="B29" s="86"/>
      <c r="C29" s="134"/>
      <c r="D29" s="144" t="s">
        <v>112</v>
      </c>
      <c r="E29" s="92" t="s">
        <v>154</v>
      </c>
      <c r="F29" s="51"/>
      <c r="G29" s="98">
        <v>919366</v>
      </c>
      <c r="H29" s="99">
        <v>809892</v>
      </c>
      <c r="K29" s="43"/>
    </row>
    <row r="30" spans="2:11" s="16" customFormat="1" ht="16.5" customHeight="1">
      <c r="B30" s="86"/>
      <c r="C30" s="134"/>
      <c r="D30" s="144" t="s">
        <v>112</v>
      </c>
      <c r="E30" s="92"/>
      <c r="F30" s="51"/>
      <c r="G30" s="98"/>
      <c r="H30" s="99"/>
      <c r="K30" s="43"/>
    </row>
    <row r="31" spans="2:8" s="16" customFormat="1" ht="24.75" customHeight="1">
      <c r="B31" s="141" t="s">
        <v>4</v>
      </c>
      <c r="C31" s="214" t="s">
        <v>17</v>
      </c>
      <c r="D31" s="215"/>
      <c r="E31" s="216"/>
      <c r="F31" s="51"/>
      <c r="G31" s="142">
        <f>G32+G33+G38+G39+G40+G41</f>
        <v>0</v>
      </c>
      <c r="H31" s="143"/>
    </row>
    <row r="32" spans="2:8" s="16" customFormat="1" ht="16.5" customHeight="1">
      <c r="B32" s="86"/>
      <c r="C32" s="134">
        <v>1</v>
      </c>
      <c r="D32" s="135" t="s">
        <v>18</v>
      </c>
      <c r="E32" s="92"/>
      <c r="F32" s="51"/>
      <c r="G32" s="142">
        <v>0</v>
      </c>
      <c r="H32" s="143"/>
    </row>
    <row r="33" spans="2:8" s="16" customFormat="1" ht="16.5" customHeight="1">
      <c r="B33" s="86"/>
      <c r="C33" s="134">
        <v>2</v>
      </c>
      <c r="D33" s="135" t="s">
        <v>19</v>
      </c>
      <c r="E33" s="89"/>
      <c r="F33" s="51"/>
      <c r="G33" s="142">
        <f>SUM(G34:G37)</f>
        <v>0</v>
      </c>
      <c r="H33" s="143"/>
    </row>
    <row r="34" spans="2:8" s="17" customFormat="1" ht="16.5" customHeight="1">
      <c r="B34" s="86"/>
      <c r="C34" s="110"/>
      <c r="D34" s="144" t="s">
        <v>112</v>
      </c>
      <c r="E34" s="111" t="s">
        <v>24</v>
      </c>
      <c r="F34" s="51"/>
      <c r="G34" s="98"/>
      <c r="H34" s="99"/>
    </row>
    <row r="35" spans="2:8" s="17" customFormat="1" ht="16.5" customHeight="1">
      <c r="B35" s="86"/>
      <c r="C35" s="110"/>
      <c r="D35" s="144" t="s">
        <v>112</v>
      </c>
      <c r="E35" s="111" t="s">
        <v>5</v>
      </c>
      <c r="F35" s="51"/>
      <c r="G35" s="98"/>
      <c r="H35" s="99"/>
    </row>
    <row r="36" spans="2:8" s="17" customFormat="1" ht="16.5" customHeight="1">
      <c r="B36" s="86"/>
      <c r="C36" s="110"/>
      <c r="D36" s="144" t="s">
        <v>112</v>
      </c>
      <c r="E36" s="111" t="s">
        <v>116</v>
      </c>
      <c r="F36" s="51"/>
      <c r="G36" s="98"/>
      <c r="H36" s="99"/>
    </row>
    <row r="37" spans="2:12" s="17" customFormat="1" ht="16.5" customHeight="1">
      <c r="B37" s="86"/>
      <c r="C37" s="110"/>
      <c r="D37" s="144" t="s">
        <v>112</v>
      </c>
      <c r="E37" s="111" t="s">
        <v>125</v>
      </c>
      <c r="F37" s="51"/>
      <c r="G37" s="98"/>
      <c r="H37" s="99"/>
      <c r="L37" s="42"/>
    </row>
    <row r="38" spans="2:8" s="16" customFormat="1" ht="16.5" customHeight="1">
      <c r="B38" s="86"/>
      <c r="C38" s="134">
        <v>3</v>
      </c>
      <c r="D38" s="135" t="s">
        <v>20</v>
      </c>
      <c r="E38" s="92"/>
      <c r="F38" s="51"/>
      <c r="G38" s="142">
        <v>0</v>
      </c>
      <c r="H38" s="143"/>
    </row>
    <row r="39" spans="2:8" s="16" customFormat="1" ht="16.5" customHeight="1">
      <c r="B39" s="86"/>
      <c r="C39" s="134">
        <v>4</v>
      </c>
      <c r="D39" s="135" t="s">
        <v>21</v>
      </c>
      <c r="E39" s="92"/>
      <c r="F39" s="51"/>
      <c r="G39" s="142">
        <v>0</v>
      </c>
      <c r="H39" s="143"/>
    </row>
    <row r="40" spans="2:8" s="16" customFormat="1" ht="16.5" customHeight="1">
      <c r="B40" s="86"/>
      <c r="C40" s="134">
        <v>5</v>
      </c>
      <c r="D40" s="135" t="s">
        <v>22</v>
      </c>
      <c r="E40" s="92"/>
      <c r="F40" s="51"/>
      <c r="G40" s="142">
        <v>0</v>
      </c>
      <c r="H40" s="143"/>
    </row>
    <row r="41" spans="2:8" s="16" customFormat="1" ht="16.5" customHeight="1">
      <c r="B41" s="86"/>
      <c r="C41" s="134">
        <v>6</v>
      </c>
      <c r="D41" s="135" t="s">
        <v>23</v>
      </c>
      <c r="E41" s="92"/>
      <c r="F41" s="51"/>
      <c r="G41" s="142">
        <v>0</v>
      </c>
      <c r="H41" s="143"/>
    </row>
    <row r="42" spans="2:8" s="16" customFormat="1" ht="30" customHeight="1" thickBot="1">
      <c r="B42" s="150"/>
      <c r="C42" s="217" t="s">
        <v>52</v>
      </c>
      <c r="D42" s="218"/>
      <c r="E42" s="219"/>
      <c r="F42" s="146"/>
      <c r="G42" s="147">
        <f>G31+G6</f>
        <v>924366</v>
      </c>
      <c r="H42" s="148">
        <f>H31+H6</f>
        <v>809892</v>
      </c>
    </row>
    <row r="43" spans="2:8" s="16" customFormat="1" ht="9.75" customHeight="1" thickTop="1">
      <c r="B43" s="18"/>
      <c r="C43" s="18"/>
      <c r="D43" s="18"/>
      <c r="E43" s="18"/>
      <c r="F43" s="19"/>
      <c r="G43" s="20"/>
      <c r="H43" s="20"/>
    </row>
    <row r="44" spans="2:8" s="16" customFormat="1" ht="15.75" customHeight="1">
      <c r="B44" s="18"/>
      <c r="C44" s="18"/>
      <c r="D44" s="18"/>
      <c r="E44" s="18"/>
      <c r="F44" s="19"/>
      <c r="G44" s="20"/>
      <c r="H44" s="20"/>
    </row>
  </sheetData>
  <sheetProtection/>
  <mergeCells count="7">
    <mergeCell ref="B2:H2"/>
    <mergeCell ref="C31:E31"/>
    <mergeCell ref="C42:E42"/>
    <mergeCell ref="F4:F5"/>
    <mergeCell ref="C4:E5"/>
    <mergeCell ref="B4:B5"/>
    <mergeCell ref="C6:E6"/>
  </mergeCells>
  <printOptions horizontalCentered="1" verticalCentered="1"/>
  <pageMargins left="0" right="0" top="0" bottom="0" header="0.25" footer="0.25"/>
  <pageSetup horizontalDpi="300" verticalDpi="300" orientation="portrait" r:id="rId1"/>
  <ignoredErrors>
    <ignoredError sqref="G18 G7 G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H53"/>
  <sheetViews>
    <sheetView zoomScalePageLayoutView="0" workbookViewId="0" topLeftCell="A34">
      <selection activeCell="E52" sqref="E52"/>
    </sheetView>
  </sheetViews>
  <sheetFormatPr defaultColWidth="9.140625" defaultRowHeight="12.75"/>
  <cols>
    <col min="1" max="1" width="7.140625" style="21" customWidth="1"/>
    <col min="2" max="2" width="3.7109375" style="22" customWidth="1"/>
    <col min="3" max="3" width="2.7109375" style="22" customWidth="1"/>
    <col min="4" max="4" width="4.00390625" style="22" customWidth="1"/>
    <col min="5" max="5" width="39.57421875" style="21" customWidth="1"/>
    <col min="6" max="6" width="8.28125" style="21" customWidth="1"/>
    <col min="7" max="7" width="15.28125" style="23" customWidth="1"/>
    <col min="8" max="8" width="14.421875" style="23" customWidth="1"/>
    <col min="9" max="9" width="1.421875" style="21" customWidth="1"/>
    <col min="10" max="16384" width="9.140625" style="21" customWidth="1"/>
  </cols>
  <sheetData>
    <row r="1" spans="2:8" s="13" customFormat="1" ht="15.75" customHeight="1">
      <c r="B1" s="1"/>
      <c r="C1" s="11"/>
      <c r="D1" s="11"/>
      <c r="E1" s="12"/>
      <c r="G1" s="14"/>
      <c r="H1" s="14"/>
    </row>
    <row r="2" spans="2:8" s="24" customFormat="1" ht="18" customHeight="1">
      <c r="B2" s="213" t="s">
        <v>171</v>
      </c>
      <c r="C2" s="213"/>
      <c r="D2" s="213"/>
      <c r="E2" s="213"/>
      <c r="F2" s="213"/>
      <c r="G2" s="213"/>
      <c r="H2" s="213"/>
    </row>
    <row r="3" spans="2:8" s="4" customFormat="1" ht="12.75" customHeight="1" thickBot="1">
      <c r="B3" s="56"/>
      <c r="C3" s="56"/>
      <c r="D3" s="56"/>
      <c r="E3" s="55"/>
      <c r="F3" s="55"/>
      <c r="G3" s="79"/>
      <c r="H3" s="79"/>
    </row>
    <row r="4" spans="2:8" s="24" customFormat="1" ht="15.75" customHeight="1" thickTop="1">
      <c r="B4" s="227" t="s">
        <v>2</v>
      </c>
      <c r="C4" s="221" t="s">
        <v>48</v>
      </c>
      <c r="D4" s="222"/>
      <c r="E4" s="223"/>
      <c r="F4" s="220" t="s">
        <v>9</v>
      </c>
      <c r="G4" s="80" t="s">
        <v>144</v>
      </c>
      <c r="H4" s="81" t="s">
        <v>144</v>
      </c>
    </row>
    <row r="5" spans="2:8" s="24" customFormat="1" ht="15.75" customHeight="1">
      <c r="B5" s="228"/>
      <c r="C5" s="224"/>
      <c r="D5" s="225"/>
      <c r="E5" s="226"/>
      <c r="F5" s="198"/>
      <c r="G5" s="84" t="s">
        <v>145</v>
      </c>
      <c r="H5" s="85" t="s">
        <v>159</v>
      </c>
    </row>
    <row r="6" spans="2:8" s="16" customFormat="1" ht="24.75" customHeight="1">
      <c r="B6" s="141" t="s">
        <v>3</v>
      </c>
      <c r="C6" s="214" t="s">
        <v>146</v>
      </c>
      <c r="D6" s="215"/>
      <c r="E6" s="216"/>
      <c r="F6" s="51"/>
      <c r="G6" s="142">
        <f>G11+G8</f>
        <v>824366</v>
      </c>
      <c r="H6" s="143">
        <f>H11+H8</f>
        <v>709892</v>
      </c>
    </row>
    <row r="7" spans="2:8" s="16" customFormat="1" ht="15.75" customHeight="1">
      <c r="B7" s="86"/>
      <c r="C7" s="134">
        <v>1</v>
      </c>
      <c r="D7" s="135" t="s">
        <v>25</v>
      </c>
      <c r="E7" s="92"/>
      <c r="F7" s="51"/>
      <c r="G7" s="142">
        <v>0</v>
      </c>
      <c r="H7" s="143"/>
    </row>
    <row r="8" spans="2:8" s="16" customFormat="1" ht="15.75" customHeight="1">
      <c r="B8" s="86"/>
      <c r="C8" s="134">
        <v>2</v>
      </c>
      <c r="D8" s="135" t="s">
        <v>26</v>
      </c>
      <c r="E8" s="92"/>
      <c r="F8" s="51"/>
      <c r="G8" s="142">
        <f>SUM(G9:G10)</f>
        <v>0</v>
      </c>
      <c r="H8" s="143"/>
    </row>
    <row r="9" spans="2:8" s="17" customFormat="1" ht="15.75" customHeight="1">
      <c r="B9" s="86"/>
      <c r="C9" s="110"/>
      <c r="D9" s="144" t="s">
        <v>112</v>
      </c>
      <c r="E9" s="111" t="s">
        <v>119</v>
      </c>
      <c r="F9" s="51"/>
      <c r="G9" s="98"/>
      <c r="H9" s="99"/>
    </row>
    <row r="10" spans="2:8" s="17" customFormat="1" ht="15.75" customHeight="1">
      <c r="B10" s="86"/>
      <c r="C10" s="110"/>
      <c r="D10" s="144" t="s">
        <v>112</v>
      </c>
      <c r="E10" s="111" t="s">
        <v>147</v>
      </c>
      <c r="F10" s="51"/>
      <c r="G10" s="153"/>
      <c r="H10" s="99"/>
    </row>
    <row r="11" spans="2:8" s="16" customFormat="1" ht="15.75" customHeight="1">
      <c r="B11" s="86"/>
      <c r="C11" s="134">
        <v>3</v>
      </c>
      <c r="D11" s="135" t="s">
        <v>27</v>
      </c>
      <c r="E11" s="92"/>
      <c r="F11" s="51"/>
      <c r="G11" s="142">
        <f>SUM(G12:G22)</f>
        <v>824366</v>
      </c>
      <c r="H11" s="143">
        <f>SUM(H12:H22)</f>
        <v>709892</v>
      </c>
    </row>
    <row r="12" spans="2:8" s="17" customFormat="1" ht="15.75" customHeight="1">
      <c r="B12" s="86"/>
      <c r="C12" s="110"/>
      <c r="D12" s="144" t="s">
        <v>112</v>
      </c>
      <c r="E12" s="111" t="s">
        <v>155</v>
      </c>
      <c r="F12" s="51"/>
      <c r="G12" s="177"/>
      <c r="H12" s="178"/>
    </row>
    <row r="13" spans="2:8" s="17" customFormat="1" ht="15.75" customHeight="1">
      <c r="B13" s="86"/>
      <c r="C13" s="110"/>
      <c r="D13" s="144" t="s">
        <v>112</v>
      </c>
      <c r="E13" s="111" t="s">
        <v>156</v>
      </c>
      <c r="F13" s="51"/>
      <c r="G13" s="98">
        <v>610371</v>
      </c>
      <c r="H13" s="186">
        <v>546435</v>
      </c>
    </row>
    <row r="14" spans="2:8" s="17" customFormat="1" ht="15.75" customHeight="1">
      <c r="B14" s="86"/>
      <c r="C14" s="110"/>
      <c r="D14" s="144" t="s">
        <v>112</v>
      </c>
      <c r="E14" s="111" t="s">
        <v>120</v>
      </c>
      <c r="F14" s="51"/>
      <c r="G14" s="98">
        <v>103646</v>
      </c>
      <c r="H14" s="186">
        <v>95368</v>
      </c>
    </row>
    <row r="15" spans="2:8" s="17" customFormat="1" ht="15.75" customHeight="1">
      <c r="B15" s="86"/>
      <c r="C15" s="110"/>
      <c r="D15" s="144" t="s">
        <v>112</v>
      </c>
      <c r="E15" s="111" t="s">
        <v>121</v>
      </c>
      <c r="F15" s="51"/>
      <c r="G15" s="98">
        <v>33182</v>
      </c>
      <c r="H15" s="186">
        <v>33182</v>
      </c>
    </row>
    <row r="16" spans="2:8" s="17" customFormat="1" ht="15.75" customHeight="1">
      <c r="B16" s="86"/>
      <c r="C16" s="110"/>
      <c r="D16" s="144" t="s">
        <v>112</v>
      </c>
      <c r="E16" s="111" t="s">
        <v>122</v>
      </c>
      <c r="F16" s="51"/>
      <c r="G16" s="163"/>
      <c r="H16" s="186"/>
    </row>
    <row r="17" spans="2:8" s="17" customFormat="1" ht="15.75" customHeight="1">
      <c r="B17" s="86"/>
      <c r="C17" s="110"/>
      <c r="D17" s="144" t="s">
        <v>112</v>
      </c>
      <c r="E17" s="111" t="s">
        <v>123</v>
      </c>
      <c r="F17" s="51"/>
      <c r="G17" s="98"/>
      <c r="H17" s="186"/>
    </row>
    <row r="18" spans="2:8" s="17" customFormat="1" ht="15.75" customHeight="1">
      <c r="B18" s="86"/>
      <c r="C18" s="110"/>
      <c r="D18" s="144" t="s">
        <v>112</v>
      </c>
      <c r="E18" s="111" t="s">
        <v>124</v>
      </c>
      <c r="F18" s="51"/>
      <c r="G18" s="98"/>
      <c r="H18" s="186"/>
    </row>
    <row r="19" spans="2:8" s="17" customFormat="1" ht="15.75" customHeight="1">
      <c r="B19" s="86"/>
      <c r="C19" s="110"/>
      <c r="D19" s="144" t="s">
        <v>112</v>
      </c>
      <c r="E19" s="111" t="s">
        <v>176</v>
      </c>
      <c r="F19" s="51"/>
      <c r="G19" s="98"/>
      <c r="H19" s="186"/>
    </row>
    <row r="20" spans="2:8" s="17" customFormat="1" ht="15.75" customHeight="1">
      <c r="B20" s="86"/>
      <c r="C20" s="110"/>
      <c r="D20" s="144" t="s">
        <v>112</v>
      </c>
      <c r="E20" s="111" t="s">
        <v>118</v>
      </c>
      <c r="F20" s="51"/>
      <c r="G20" s="98">
        <v>77167</v>
      </c>
      <c r="H20" s="186">
        <v>34907</v>
      </c>
    </row>
    <row r="21" spans="2:8" s="17" customFormat="1" ht="15.75" customHeight="1">
      <c r="B21" s="86"/>
      <c r="C21" s="110"/>
      <c r="D21" s="144" t="s">
        <v>112</v>
      </c>
      <c r="E21" s="111" t="s">
        <v>127</v>
      </c>
      <c r="F21" s="51"/>
      <c r="G21" s="98"/>
      <c r="H21" s="186"/>
    </row>
    <row r="22" spans="2:8" s="17" customFormat="1" ht="15.75" customHeight="1">
      <c r="B22" s="86"/>
      <c r="C22" s="110"/>
      <c r="D22" s="144" t="s">
        <v>112</v>
      </c>
      <c r="E22" s="111" t="s">
        <v>126</v>
      </c>
      <c r="F22" s="51"/>
      <c r="G22" s="179"/>
      <c r="H22" s="187"/>
    </row>
    <row r="23" spans="2:8" s="16" customFormat="1" ht="15.75" customHeight="1">
      <c r="B23" s="86"/>
      <c r="C23" s="134">
        <v>4</v>
      </c>
      <c r="D23" s="135" t="s">
        <v>28</v>
      </c>
      <c r="E23" s="92"/>
      <c r="F23" s="51"/>
      <c r="G23" s="180">
        <v>0</v>
      </c>
      <c r="H23" s="187"/>
    </row>
    <row r="24" spans="2:8" s="16" customFormat="1" ht="15.75" customHeight="1">
      <c r="B24" s="86"/>
      <c r="C24" s="134">
        <v>5</v>
      </c>
      <c r="D24" s="135" t="s">
        <v>157</v>
      </c>
      <c r="E24" s="92"/>
      <c r="F24" s="51"/>
      <c r="G24" s="180">
        <v>0</v>
      </c>
      <c r="H24" s="188"/>
    </row>
    <row r="25" spans="2:8" s="16" customFormat="1" ht="24.75" customHeight="1">
      <c r="B25" s="141" t="s">
        <v>4</v>
      </c>
      <c r="C25" s="214" t="s">
        <v>49</v>
      </c>
      <c r="D25" s="215"/>
      <c r="E25" s="216"/>
      <c r="F25" s="51"/>
      <c r="G25" s="180">
        <f>G29+G31</f>
        <v>0</v>
      </c>
      <c r="H25" s="189"/>
    </row>
    <row r="26" spans="2:8" s="16" customFormat="1" ht="15.75" customHeight="1">
      <c r="B26" s="86"/>
      <c r="C26" s="134">
        <v>1</v>
      </c>
      <c r="D26" s="135" t="s">
        <v>33</v>
      </c>
      <c r="E26" s="89"/>
      <c r="F26" s="51"/>
      <c r="G26" s="180">
        <f>SUM(G27:G28)</f>
        <v>0</v>
      </c>
      <c r="H26" s="187"/>
    </row>
    <row r="27" spans="2:8" s="17" customFormat="1" ht="15.75" customHeight="1">
      <c r="B27" s="86"/>
      <c r="C27" s="110"/>
      <c r="D27" s="144" t="s">
        <v>112</v>
      </c>
      <c r="E27" s="111" t="s">
        <v>34</v>
      </c>
      <c r="F27" s="51"/>
      <c r="G27" s="179"/>
      <c r="H27" s="188"/>
    </row>
    <row r="28" spans="2:8" s="17" customFormat="1" ht="15.75" customHeight="1">
      <c r="B28" s="86"/>
      <c r="C28" s="110"/>
      <c r="D28" s="144" t="s">
        <v>112</v>
      </c>
      <c r="E28" s="111" t="s">
        <v>31</v>
      </c>
      <c r="F28" s="51"/>
      <c r="G28" s="179"/>
      <c r="H28" s="187"/>
    </row>
    <row r="29" spans="2:8" s="16" customFormat="1" ht="15.75" customHeight="1">
      <c r="B29" s="86"/>
      <c r="C29" s="134">
        <v>2</v>
      </c>
      <c r="D29" s="135" t="s">
        <v>35</v>
      </c>
      <c r="E29" s="92"/>
      <c r="F29" s="51"/>
      <c r="G29" s="181"/>
      <c r="H29" s="188"/>
    </row>
    <row r="30" spans="2:8" s="16" customFormat="1" ht="15.75" customHeight="1">
      <c r="B30" s="86"/>
      <c r="C30" s="134">
        <v>3</v>
      </c>
      <c r="D30" s="135" t="s">
        <v>28</v>
      </c>
      <c r="E30" s="92"/>
      <c r="F30" s="51"/>
      <c r="G30" s="180">
        <v>0</v>
      </c>
      <c r="H30" s="188"/>
    </row>
    <row r="31" spans="2:8" s="16" customFormat="1" ht="15.75" customHeight="1">
      <c r="B31" s="86"/>
      <c r="C31" s="134">
        <v>4</v>
      </c>
      <c r="D31" s="135" t="s">
        <v>36</v>
      </c>
      <c r="E31" s="92"/>
      <c r="F31" s="51"/>
      <c r="G31" s="180"/>
      <c r="H31" s="188"/>
    </row>
    <row r="32" spans="2:8" s="16" customFormat="1" ht="24.75" customHeight="1">
      <c r="B32" s="86"/>
      <c r="C32" s="214" t="s">
        <v>51</v>
      </c>
      <c r="D32" s="215"/>
      <c r="E32" s="216"/>
      <c r="F32" s="51"/>
      <c r="G32" s="142">
        <f>G25+G6</f>
        <v>824366</v>
      </c>
      <c r="H32" s="143">
        <f>H25+H6</f>
        <v>709892</v>
      </c>
    </row>
    <row r="33" spans="2:8" s="16" customFormat="1" ht="24.75" customHeight="1">
      <c r="B33" s="141" t="s">
        <v>37</v>
      </c>
      <c r="C33" s="214" t="s">
        <v>38</v>
      </c>
      <c r="D33" s="215"/>
      <c r="E33" s="216"/>
      <c r="F33" s="51"/>
      <c r="G33" s="142">
        <f>SUM(G34:G43)</f>
        <v>100000</v>
      </c>
      <c r="H33" s="143">
        <f>SUM(H34:H43)</f>
        <v>100000</v>
      </c>
    </row>
    <row r="34" spans="2:8" s="16" customFormat="1" ht="15.75" customHeight="1">
      <c r="B34" s="86"/>
      <c r="C34" s="134">
        <v>1</v>
      </c>
      <c r="D34" s="135" t="s">
        <v>39</v>
      </c>
      <c r="E34" s="92"/>
      <c r="F34" s="51"/>
      <c r="G34" s="179"/>
      <c r="H34" s="178"/>
    </row>
    <row r="35" spans="2:8" s="16" customFormat="1" ht="15.75" customHeight="1">
      <c r="B35" s="86"/>
      <c r="C35" s="83">
        <v>2</v>
      </c>
      <c r="D35" s="135" t="s">
        <v>40</v>
      </c>
      <c r="E35" s="92"/>
      <c r="F35" s="51"/>
      <c r="G35" s="179"/>
      <c r="H35" s="178"/>
    </row>
    <row r="36" spans="2:8" s="16" customFormat="1" ht="15.75" customHeight="1">
      <c r="B36" s="86"/>
      <c r="C36" s="134">
        <v>3</v>
      </c>
      <c r="D36" s="135" t="s">
        <v>41</v>
      </c>
      <c r="E36" s="92"/>
      <c r="F36" s="51"/>
      <c r="G36" s="98">
        <v>100000</v>
      </c>
      <c r="H36" s="162">
        <v>100000</v>
      </c>
    </row>
    <row r="37" spans="2:8" s="16" customFormat="1" ht="15.75" customHeight="1">
      <c r="B37" s="86"/>
      <c r="C37" s="83">
        <v>4</v>
      </c>
      <c r="D37" s="135" t="s">
        <v>42</v>
      </c>
      <c r="E37" s="92"/>
      <c r="F37" s="51"/>
      <c r="G37" s="179"/>
      <c r="H37" s="182"/>
    </row>
    <row r="38" spans="2:8" s="16" customFormat="1" ht="15.75" customHeight="1">
      <c r="B38" s="86"/>
      <c r="C38" s="134">
        <v>5</v>
      </c>
      <c r="D38" s="135" t="s">
        <v>128</v>
      </c>
      <c r="E38" s="92"/>
      <c r="F38" s="51"/>
      <c r="G38" s="179"/>
      <c r="H38" s="182"/>
    </row>
    <row r="39" spans="2:8" s="16" customFormat="1" ht="15.75" customHeight="1">
      <c r="B39" s="86"/>
      <c r="C39" s="83">
        <v>6</v>
      </c>
      <c r="D39" s="135" t="s">
        <v>43</v>
      </c>
      <c r="E39" s="92"/>
      <c r="F39" s="51"/>
      <c r="G39" s="179"/>
      <c r="H39" s="182"/>
    </row>
    <row r="40" spans="2:8" s="16" customFormat="1" ht="15.75" customHeight="1">
      <c r="B40" s="86"/>
      <c r="C40" s="134">
        <v>7</v>
      </c>
      <c r="D40" s="135" t="s">
        <v>44</v>
      </c>
      <c r="E40" s="92"/>
      <c r="F40" s="51"/>
      <c r="G40" s="179"/>
      <c r="H40" s="182"/>
    </row>
    <row r="41" spans="2:8" s="16" customFormat="1" ht="15.75" customHeight="1">
      <c r="B41" s="86"/>
      <c r="C41" s="83">
        <v>8</v>
      </c>
      <c r="D41" s="135" t="s">
        <v>45</v>
      </c>
      <c r="E41" s="92"/>
      <c r="F41" s="51"/>
      <c r="G41" s="179"/>
      <c r="H41" s="182"/>
    </row>
    <row r="42" spans="2:8" s="16" customFormat="1" ht="15.75" customHeight="1">
      <c r="B42" s="86"/>
      <c r="C42" s="134">
        <v>9</v>
      </c>
      <c r="D42" s="135" t="s">
        <v>46</v>
      </c>
      <c r="E42" s="92"/>
      <c r="F42" s="51"/>
      <c r="G42" s="179"/>
      <c r="H42" s="182"/>
    </row>
    <row r="43" spans="2:8" s="16" customFormat="1" ht="15.75" customHeight="1">
      <c r="B43" s="86"/>
      <c r="C43" s="83">
        <v>10</v>
      </c>
      <c r="D43" s="135" t="s">
        <v>47</v>
      </c>
      <c r="E43" s="92"/>
      <c r="F43" s="51"/>
      <c r="G43" s="183"/>
      <c r="H43" s="182"/>
    </row>
    <row r="44" spans="2:8" s="16" customFormat="1" ht="24.75" customHeight="1" thickBot="1">
      <c r="B44" s="138"/>
      <c r="C44" s="217" t="s">
        <v>50</v>
      </c>
      <c r="D44" s="218"/>
      <c r="E44" s="219"/>
      <c r="F44" s="146"/>
      <c r="G44" s="184">
        <f>G32+G33</f>
        <v>924366</v>
      </c>
      <c r="H44" s="185">
        <f>H32+H33</f>
        <v>809892</v>
      </c>
    </row>
    <row r="45" spans="2:8" s="16" customFormat="1" ht="15.75" customHeight="1" thickTop="1">
      <c r="B45" s="18"/>
      <c r="C45" s="18"/>
      <c r="D45" s="27"/>
      <c r="E45" s="19"/>
      <c r="F45" s="19"/>
      <c r="G45" s="20"/>
      <c r="H45" s="20"/>
    </row>
    <row r="46" spans="2:8" s="16" customFormat="1" ht="15.75" customHeight="1">
      <c r="B46" s="18"/>
      <c r="C46" s="18"/>
      <c r="D46" s="27"/>
      <c r="E46" s="19"/>
      <c r="F46" s="19"/>
      <c r="G46" s="20"/>
      <c r="H46" s="20"/>
    </row>
    <row r="47" spans="2:8" s="16" customFormat="1" ht="15.75" customHeight="1">
      <c r="B47" s="18"/>
      <c r="C47" s="18"/>
      <c r="D47" s="27"/>
      <c r="E47" s="19"/>
      <c r="F47" s="19"/>
      <c r="G47" s="20"/>
      <c r="H47" s="20"/>
    </row>
    <row r="48" spans="2:8" s="16" customFormat="1" ht="15.75" customHeight="1">
      <c r="B48" s="18"/>
      <c r="C48" s="18"/>
      <c r="D48" s="27"/>
      <c r="E48" s="19"/>
      <c r="F48" s="19"/>
      <c r="G48" s="20"/>
      <c r="H48" s="20"/>
    </row>
    <row r="49" spans="2:8" s="16" customFormat="1" ht="15.75" customHeight="1">
      <c r="B49" s="18"/>
      <c r="C49" s="18"/>
      <c r="D49" s="27"/>
      <c r="E49" s="19"/>
      <c r="F49" s="19"/>
      <c r="G49" s="20"/>
      <c r="H49" s="20"/>
    </row>
    <row r="50" spans="2:8" s="16" customFormat="1" ht="15.75" customHeight="1">
      <c r="B50" s="18"/>
      <c r="C50" s="18"/>
      <c r="D50" s="27"/>
      <c r="E50" s="19"/>
      <c r="F50" s="19"/>
      <c r="G50" s="20"/>
      <c r="H50" s="20"/>
    </row>
    <row r="51" spans="2:8" s="16" customFormat="1" ht="15.75" customHeight="1">
      <c r="B51" s="18"/>
      <c r="C51" s="18"/>
      <c r="D51" s="27"/>
      <c r="E51" s="19"/>
      <c r="F51" s="19"/>
      <c r="G51" s="20"/>
      <c r="H51" s="20"/>
    </row>
    <row r="52" spans="2:8" s="16" customFormat="1" ht="15.75" customHeight="1">
      <c r="B52" s="18"/>
      <c r="C52" s="18"/>
      <c r="D52" s="18"/>
      <c r="E52" s="18"/>
      <c r="F52" s="19"/>
      <c r="G52" s="20"/>
      <c r="H52" s="20"/>
    </row>
    <row r="53" spans="2:8" ht="12.75">
      <c r="B53" s="28"/>
      <c r="C53" s="28"/>
      <c r="D53" s="29"/>
      <c r="E53" s="30"/>
      <c r="F53" s="30"/>
      <c r="G53" s="31"/>
      <c r="H53" s="31"/>
    </row>
  </sheetData>
  <sheetProtection/>
  <mergeCells count="9">
    <mergeCell ref="B2:H2"/>
    <mergeCell ref="C32:E32"/>
    <mergeCell ref="C6:E6"/>
    <mergeCell ref="F4:F5"/>
    <mergeCell ref="C33:E33"/>
    <mergeCell ref="C44:E44"/>
    <mergeCell ref="B4:B5"/>
    <mergeCell ref="C4:E5"/>
    <mergeCell ref="C25:E25"/>
  </mergeCells>
  <printOptions horizontalCentered="1" verticalCentered="1"/>
  <pageMargins left="0" right="0" top="0" bottom="0" header="0.27" footer="0.26"/>
  <pageSetup horizontalDpi="300" verticalDpi="300" orientation="portrait" r:id="rId1"/>
  <ignoredErrors>
    <ignoredError sqref="G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25">
      <selection activeCell="J21" sqref="J21"/>
    </sheetView>
  </sheetViews>
  <sheetFormatPr defaultColWidth="9.140625" defaultRowHeight="12.75"/>
  <cols>
    <col min="1" max="1" width="8.7109375" style="4" customWidth="1"/>
    <col min="2" max="2" width="3.7109375" style="25" customWidth="1"/>
    <col min="3" max="3" width="5.28125" style="25" customWidth="1"/>
    <col min="4" max="4" width="2.7109375" style="25" customWidth="1"/>
    <col min="5" max="5" width="46.421875" style="4" customWidth="1"/>
    <col min="6" max="6" width="14.8515625" style="26" customWidth="1"/>
    <col min="7" max="7" width="13.28125" style="26" customWidth="1"/>
    <col min="8" max="8" width="1.421875" style="4" customWidth="1"/>
    <col min="9" max="9" width="9.140625" style="4" customWidth="1"/>
    <col min="10" max="10" width="18.00390625" style="35" customWidth="1"/>
    <col min="11" max="16384" width="9.140625" style="4" customWidth="1"/>
  </cols>
  <sheetData>
    <row r="1" spans="2:10" s="24" customFormat="1" ht="18.75" customHeight="1">
      <c r="B1" s="45"/>
      <c r="C1" s="10"/>
      <c r="D1" s="11"/>
      <c r="E1" s="12"/>
      <c r="F1" s="14"/>
      <c r="G1" s="32"/>
      <c r="H1" s="13"/>
      <c r="I1" s="13"/>
      <c r="J1" s="33"/>
    </row>
    <row r="2" spans="2:10" s="24" customFormat="1" ht="21.75" customHeight="1">
      <c r="B2" s="213" t="s">
        <v>172</v>
      </c>
      <c r="C2" s="213"/>
      <c r="D2" s="213"/>
      <c r="E2" s="213"/>
      <c r="F2" s="213"/>
      <c r="G2" s="213"/>
      <c r="H2" s="34"/>
      <c r="I2" s="34"/>
      <c r="J2" s="33"/>
    </row>
    <row r="3" spans="2:10" s="24" customFormat="1" ht="21" customHeight="1">
      <c r="B3" s="248" t="s">
        <v>142</v>
      </c>
      <c r="C3" s="248"/>
      <c r="D3" s="248"/>
      <c r="E3" s="248"/>
      <c r="F3" s="248"/>
      <c r="G3" s="248"/>
      <c r="H3" s="15"/>
      <c r="I3" s="15"/>
      <c r="J3" s="33"/>
    </row>
    <row r="4" spans="2:7" ht="10.5" customHeight="1" thickBot="1">
      <c r="B4" s="56"/>
      <c r="C4" s="56"/>
      <c r="D4" s="56"/>
      <c r="E4" s="55"/>
      <c r="F4" s="79"/>
      <c r="G4" s="79"/>
    </row>
    <row r="5" spans="2:10" s="24" customFormat="1" ht="15.75" customHeight="1" thickTop="1">
      <c r="B5" s="238" t="s">
        <v>2</v>
      </c>
      <c r="C5" s="232" t="s">
        <v>143</v>
      </c>
      <c r="D5" s="233"/>
      <c r="E5" s="234"/>
      <c r="F5" s="126" t="s">
        <v>144</v>
      </c>
      <c r="G5" s="127" t="s">
        <v>144</v>
      </c>
      <c r="H5" s="16"/>
      <c r="I5" s="16"/>
      <c r="J5" s="33"/>
    </row>
    <row r="6" spans="2:10" s="24" customFormat="1" ht="15.75" customHeight="1">
      <c r="B6" s="239"/>
      <c r="C6" s="235"/>
      <c r="D6" s="236"/>
      <c r="E6" s="237"/>
      <c r="F6" s="129" t="s">
        <v>145</v>
      </c>
      <c r="G6" s="130" t="s">
        <v>159</v>
      </c>
      <c r="H6" s="16"/>
      <c r="I6" s="16"/>
      <c r="J6" s="33"/>
    </row>
    <row r="7" spans="2:10" s="24" customFormat="1" ht="24.75" customHeight="1">
      <c r="B7" s="86">
        <v>1</v>
      </c>
      <c r="C7" s="240" t="s">
        <v>53</v>
      </c>
      <c r="D7" s="241"/>
      <c r="E7" s="242"/>
      <c r="F7" s="90"/>
      <c r="G7" s="91"/>
      <c r="J7" s="33"/>
    </row>
    <row r="8" spans="2:10" s="24" customFormat="1" ht="24.75" customHeight="1">
      <c r="B8" s="86">
        <v>2</v>
      </c>
      <c r="C8" s="240" t="s">
        <v>54</v>
      </c>
      <c r="D8" s="241"/>
      <c r="E8" s="242"/>
      <c r="F8" s="90"/>
      <c r="G8" s="91"/>
      <c r="J8" s="33"/>
    </row>
    <row r="9" spans="2:10" s="24" customFormat="1" ht="24.75" customHeight="1">
      <c r="B9" s="104">
        <v>3</v>
      </c>
      <c r="C9" s="240" t="s">
        <v>158</v>
      </c>
      <c r="D9" s="241"/>
      <c r="E9" s="242"/>
      <c r="F9" s="101"/>
      <c r="G9" s="102"/>
      <c r="J9" s="33"/>
    </row>
    <row r="10" spans="2:10" s="24" customFormat="1" ht="24.75" customHeight="1">
      <c r="B10" s="104">
        <v>4</v>
      </c>
      <c r="C10" s="240" t="s">
        <v>129</v>
      </c>
      <c r="D10" s="241"/>
      <c r="E10" s="242"/>
      <c r="F10" s="152"/>
      <c r="G10" s="159"/>
      <c r="J10" s="33"/>
    </row>
    <row r="11" spans="2:10" s="24" customFormat="1" ht="24.75" customHeight="1">
      <c r="B11" s="104">
        <v>5</v>
      </c>
      <c r="C11" s="240" t="s">
        <v>130</v>
      </c>
      <c r="D11" s="241"/>
      <c r="E11" s="242"/>
      <c r="F11" s="132">
        <f>SUM(F12:F13)</f>
        <v>0</v>
      </c>
      <c r="G11" s="133"/>
      <c r="J11" s="33"/>
    </row>
    <row r="12" spans="2:10" s="24" customFormat="1" ht="24.75" customHeight="1">
      <c r="B12" s="104"/>
      <c r="C12" s="131"/>
      <c r="D12" s="246" t="s">
        <v>131</v>
      </c>
      <c r="E12" s="247"/>
      <c r="F12" s="101"/>
      <c r="G12" s="102"/>
      <c r="H12" s="17"/>
      <c r="I12" s="17"/>
      <c r="J12" s="33"/>
    </row>
    <row r="13" spans="2:10" s="24" customFormat="1" ht="24.75" customHeight="1">
      <c r="B13" s="104"/>
      <c r="C13" s="131"/>
      <c r="D13" s="246" t="s">
        <v>132</v>
      </c>
      <c r="E13" s="247"/>
      <c r="F13" s="101"/>
      <c r="G13" s="102"/>
      <c r="H13" s="17"/>
      <c r="I13" s="17"/>
      <c r="J13" s="33"/>
    </row>
    <row r="14" spans="2:10" s="24" customFormat="1" ht="24.75" customHeight="1">
      <c r="B14" s="86">
        <v>6</v>
      </c>
      <c r="C14" s="240" t="s">
        <v>133</v>
      </c>
      <c r="D14" s="241"/>
      <c r="E14" s="242"/>
      <c r="F14" s="90"/>
      <c r="G14" s="91"/>
      <c r="J14" s="33"/>
    </row>
    <row r="15" spans="2:10" s="24" customFormat="1" ht="24.75" customHeight="1">
      <c r="B15" s="86">
        <v>7</v>
      </c>
      <c r="C15" s="240" t="s">
        <v>134</v>
      </c>
      <c r="D15" s="241"/>
      <c r="E15" s="242"/>
      <c r="F15" s="90"/>
      <c r="G15" s="91"/>
      <c r="J15" s="33"/>
    </row>
    <row r="16" spans="2:10" s="24" customFormat="1" ht="39.75" customHeight="1">
      <c r="B16" s="86">
        <v>8</v>
      </c>
      <c r="C16" s="214" t="s">
        <v>135</v>
      </c>
      <c r="D16" s="215"/>
      <c r="E16" s="216"/>
      <c r="F16" s="106">
        <f>F10+F11+F14+F15</f>
        <v>0</v>
      </c>
      <c r="G16" s="107"/>
      <c r="H16" s="16"/>
      <c r="I16" s="16"/>
      <c r="J16" s="33"/>
    </row>
    <row r="17" spans="2:10" s="24" customFormat="1" ht="39.75" customHeight="1">
      <c r="B17" s="86">
        <v>9</v>
      </c>
      <c r="C17" s="229" t="s">
        <v>136</v>
      </c>
      <c r="D17" s="230"/>
      <c r="E17" s="231"/>
      <c r="F17" s="106">
        <f>F7+F8+F9-F16</f>
        <v>0</v>
      </c>
      <c r="G17" s="107"/>
      <c r="H17" s="16"/>
      <c r="I17" s="16"/>
      <c r="J17" s="33"/>
    </row>
    <row r="18" spans="2:10" s="24" customFormat="1" ht="24.75" customHeight="1">
      <c r="B18" s="86">
        <v>10</v>
      </c>
      <c r="C18" s="240" t="s">
        <v>55</v>
      </c>
      <c r="D18" s="241"/>
      <c r="E18" s="242"/>
      <c r="F18" s="90">
        <v>0</v>
      </c>
      <c r="G18" s="91"/>
      <c r="J18" s="33"/>
    </row>
    <row r="19" spans="2:10" s="24" customFormat="1" ht="24.75" customHeight="1">
      <c r="B19" s="86">
        <v>11</v>
      </c>
      <c r="C19" s="240" t="s">
        <v>137</v>
      </c>
      <c r="D19" s="241"/>
      <c r="E19" s="242"/>
      <c r="F19" s="90">
        <v>0</v>
      </c>
      <c r="G19" s="91"/>
      <c r="J19" s="33"/>
    </row>
    <row r="20" spans="2:10" s="24" customFormat="1" ht="24.75" customHeight="1">
      <c r="B20" s="86">
        <v>12</v>
      </c>
      <c r="C20" s="240" t="s">
        <v>56</v>
      </c>
      <c r="D20" s="241"/>
      <c r="E20" s="242"/>
      <c r="F20" s="90"/>
      <c r="G20" s="91"/>
      <c r="J20" s="33"/>
    </row>
    <row r="21" spans="2:10" s="24" customFormat="1" ht="24.75" customHeight="1">
      <c r="B21" s="86"/>
      <c r="C21" s="136">
        <v>121</v>
      </c>
      <c r="D21" s="246" t="s">
        <v>57</v>
      </c>
      <c r="E21" s="247"/>
      <c r="F21" s="90"/>
      <c r="G21" s="91"/>
      <c r="H21" s="17"/>
      <c r="I21" s="17"/>
      <c r="J21" s="33"/>
    </row>
    <row r="22" spans="2:10" s="24" customFormat="1" ht="24.75" customHeight="1">
      <c r="B22" s="86"/>
      <c r="C22" s="131">
        <v>122</v>
      </c>
      <c r="D22" s="246" t="s">
        <v>138</v>
      </c>
      <c r="E22" s="247"/>
      <c r="F22" s="90"/>
      <c r="G22" s="91"/>
      <c r="H22" s="17"/>
      <c r="I22" s="17"/>
      <c r="J22" s="33"/>
    </row>
    <row r="23" spans="2:10" s="24" customFormat="1" ht="24.75" customHeight="1">
      <c r="B23" s="86"/>
      <c r="C23" s="131">
        <v>123</v>
      </c>
      <c r="D23" s="246" t="s">
        <v>58</v>
      </c>
      <c r="E23" s="247"/>
      <c r="F23" s="90"/>
      <c r="G23" s="91"/>
      <c r="H23" s="17"/>
      <c r="I23" s="17"/>
      <c r="J23" s="33"/>
    </row>
    <row r="24" spans="2:10" s="24" customFormat="1" ht="24.75" customHeight="1">
      <c r="B24" s="86"/>
      <c r="C24" s="131">
        <v>124</v>
      </c>
      <c r="D24" s="246" t="s">
        <v>59</v>
      </c>
      <c r="E24" s="247"/>
      <c r="F24" s="90"/>
      <c r="G24" s="91"/>
      <c r="H24" s="17"/>
      <c r="I24" s="17"/>
      <c r="J24" s="33"/>
    </row>
    <row r="25" spans="2:10" s="24" customFormat="1" ht="39.75" customHeight="1">
      <c r="B25" s="86">
        <v>13</v>
      </c>
      <c r="C25" s="229" t="s">
        <v>60</v>
      </c>
      <c r="D25" s="230"/>
      <c r="E25" s="231"/>
      <c r="F25" s="106">
        <f>SUM(F18:F24)</f>
        <v>0</v>
      </c>
      <c r="G25" s="107"/>
      <c r="H25" s="16"/>
      <c r="I25" s="16"/>
      <c r="J25" s="33"/>
    </row>
    <row r="26" spans="2:10" s="24" customFormat="1" ht="39.75" customHeight="1">
      <c r="B26" s="86">
        <v>14</v>
      </c>
      <c r="C26" s="229" t="s">
        <v>140</v>
      </c>
      <c r="D26" s="230"/>
      <c r="E26" s="231"/>
      <c r="F26" s="106">
        <f>F17+F25</f>
        <v>0</v>
      </c>
      <c r="G26" s="107"/>
      <c r="H26" s="16"/>
      <c r="I26" s="16"/>
      <c r="J26" s="33"/>
    </row>
    <row r="27" spans="2:10" s="24" customFormat="1" ht="24.75" customHeight="1">
      <c r="B27" s="86">
        <v>15</v>
      </c>
      <c r="C27" s="240" t="s">
        <v>61</v>
      </c>
      <c r="D27" s="241"/>
      <c r="E27" s="242"/>
      <c r="F27" s="137"/>
      <c r="G27" s="151"/>
      <c r="J27" s="44"/>
    </row>
    <row r="28" spans="2:10" s="24" customFormat="1" ht="30" customHeight="1">
      <c r="B28" s="86">
        <v>16</v>
      </c>
      <c r="C28" s="229" t="s">
        <v>141</v>
      </c>
      <c r="D28" s="230"/>
      <c r="E28" s="231"/>
      <c r="F28" s="106">
        <f>F26-F27</f>
        <v>0</v>
      </c>
      <c r="G28" s="107"/>
      <c r="H28" s="16"/>
      <c r="I28" s="16"/>
      <c r="J28" s="44"/>
    </row>
    <row r="29" spans="2:10" s="24" customFormat="1" ht="24.75" customHeight="1" thickBot="1">
      <c r="B29" s="138">
        <v>17</v>
      </c>
      <c r="C29" s="243" t="s">
        <v>139</v>
      </c>
      <c r="D29" s="244"/>
      <c r="E29" s="245"/>
      <c r="F29" s="139"/>
      <c r="G29" s="140"/>
      <c r="J29" s="44"/>
    </row>
    <row r="30" spans="2:10" s="24" customFormat="1" ht="15.75" customHeight="1" thickTop="1">
      <c r="B30" s="36"/>
      <c r="C30" s="36"/>
      <c r="D30" s="36"/>
      <c r="E30" s="37"/>
      <c r="F30" s="38"/>
      <c r="G30" s="38"/>
      <c r="J30" s="33"/>
    </row>
    <row r="31" spans="2:10" s="24" customFormat="1" ht="15.75" customHeight="1">
      <c r="B31" s="36"/>
      <c r="C31" s="36"/>
      <c r="D31" s="36"/>
      <c r="E31" s="37"/>
      <c r="F31" s="38"/>
      <c r="G31" s="38"/>
      <c r="J31" s="33"/>
    </row>
    <row r="32" spans="2:7" ht="12.75">
      <c r="B32" s="39"/>
      <c r="C32" s="39"/>
      <c r="D32" s="39"/>
      <c r="E32" s="7"/>
      <c r="F32" s="40"/>
      <c r="G32" s="40"/>
    </row>
  </sheetData>
  <sheetProtection/>
  <mergeCells count="27">
    <mergeCell ref="B3:G3"/>
    <mergeCell ref="D24:E24"/>
    <mergeCell ref="C26:E26"/>
    <mergeCell ref="C27:E27"/>
    <mergeCell ref="C20:E20"/>
    <mergeCell ref="D21:E21"/>
    <mergeCell ref="D22:E22"/>
    <mergeCell ref="D23:E23"/>
    <mergeCell ref="C15:E15"/>
    <mergeCell ref="C18:E18"/>
    <mergeCell ref="C19:E19"/>
    <mergeCell ref="C29:E29"/>
    <mergeCell ref="C28:E28"/>
    <mergeCell ref="C11:E11"/>
    <mergeCell ref="D12:E12"/>
    <mergeCell ref="D13:E13"/>
    <mergeCell ref="C14:E14"/>
    <mergeCell ref="B2:G2"/>
    <mergeCell ref="C25:E25"/>
    <mergeCell ref="C5:E6"/>
    <mergeCell ref="B5:B6"/>
    <mergeCell ref="C16:E16"/>
    <mergeCell ref="C17:E17"/>
    <mergeCell ref="C7:E7"/>
    <mergeCell ref="C8:E8"/>
    <mergeCell ref="C9:E9"/>
    <mergeCell ref="C10:E10"/>
  </mergeCells>
  <printOptions horizontalCentered="1" verticalCentered="1"/>
  <pageMargins left="0" right="0" top="0" bottom="0" header="0.33" footer="0.29"/>
  <pageSetup horizontalDpi="300" verticalDpi="300" orientation="portrait" r:id="rId1"/>
  <ignoredErrors>
    <ignoredError sqref="F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31">
      <selection activeCell="I19" sqref="I19"/>
    </sheetView>
  </sheetViews>
  <sheetFormatPr defaultColWidth="9.140625" defaultRowHeight="12.75"/>
  <cols>
    <col min="1" max="1" width="9.00390625" style="21" customWidth="1"/>
    <col min="2" max="3" width="3.7109375" style="22" customWidth="1"/>
    <col min="4" max="4" width="3.57421875" style="22" customWidth="1"/>
    <col min="5" max="5" width="43.57421875" style="21" customWidth="1"/>
    <col min="6" max="6" width="15.421875" style="23" customWidth="1"/>
    <col min="7" max="7" width="12.7109375" style="23" customWidth="1"/>
    <col min="8" max="8" width="1.421875" style="21" customWidth="1"/>
    <col min="9" max="16384" width="9.140625" style="21" customWidth="1"/>
  </cols>
  <sheetData>
    <row r="1" ht="15.75">
      <c r="B1" s="1"/>
    </row>
    <row r="2" spans="2:7" s="34" customFormat="1" ht="23.25" customHeight="1">
      <c r="B2" s="213" t="s">
        <v>173</v>
      </c>
      <c r="C2" s="213"/>
      <c r="D2" s="213"/>
      <c r="E2" s="213"/>
      <c r="F2" s="213"/>
      <c r="G2" s="213"/>
    </row>
    <row r="3" spans="2:7" s="41" customFormat="1" ht="15" customHeight="1" thickBot="1">
      <c r="B3" s="56"/>
      <c r="C3" s="56"/>
      <c r="D3" s="56"/>
      <c r="E3" s="55"/>
      <c r="F3" s="79"/>
      <c r="G3" s="79"/>
    </row>
    <row r="4" spans="2:7" s="16" customFormat="1" ht="15.75" customHeight="1" thickTop="1">
      <c r="B4" s="227" t="s">
        <v>2</v>
      </c>
      <c r="C4" s="232" t="s">
        <v>89</v>
      </c>
      <c r="D4" s="233"/>
      <c r="E4" s="234"/>
      <c r="F4" s="80" t="s">
        <v>144</v>
      </c>
      <c r="G4" s="81" t="s">
        <v>144</v>
      </c>
    </row>
    <row r="5" spans="2:7" s="16" customFormat="1" ht="15.75" customHeight="1">
      <c r="B5" s="228"/>
      <c r="C5" s="235"/>
      <c r="D5" s="236"/>
      <c r="E5" s="237"/>
      <c r="F5" s="84" t="s">
        <v>145</v>
      </c>
      <c r="G5" s="85" t="s">
        <v>159</v>
      </c>
    </row>
    <row r="6" spans="2:7" s="16" customFormat="1" ht="24.75" customHeight="1">
      <c r="B6" s="86"/>
      <c r="C6" s="87" t="s">
        <v>70</v>
      </c>
      <c r="D6" s="88"/>
      <c r="E6" s="89"/>
      <c r="F6" s="90"/>
      <c r="G6" s="91"/>
    </row>
    <row r="7" spans="2:7" s="16" customFormat="1" ht="19.5" customHeight="1">
      <c r="B7" s="86"/>
      <c r="C7" s="87"/>
      <c r="D7" s="92" t="s">
        <v>90</v>
      </c>
      <c r="E7" s="92"/>
      <c r="F7" s="190">
        <f>'Rez.1'!F26</f>
        <v>0</v>
      </c>
      <c r="G7" s="191"/>
    </row>
    <row r="8" spans="2:7" s="16" customFormat="1" ht="19.5" customHeight="1">
      <c r="B8" s="86"/>
      <c r="C8" s="93"/>
      <c r="D8" s="94" t="s">
        <v>91</v>
      </c>
      <c r="E8" s="48"/>
      <c r="F8" s="190"/>
      <c r="G8" s="191"/>
    </row>
    <row r="9" spans="2:7" s="16" customFormat="1" ht="19.5" customHeight="1">
      <c r="B9" s="86"/>
      <c r="C9" s="87"/>
      <c r="D9" s="88"/>
      <c r="E9" s="95" t="s">
        <v>100</v>
      </c>
      <c r="F9" s="190">
        <f>'Rez.1'!F14</f>
        <v>0</v>
      </c>
      <c r="G9" s="191"/>
    </row>
    <row r="10" spans="2:7" s="16" customFormat="1" ht="19.5" customHeight="1">
      <c r="B10" s="86"/>
      <c r="C10" s="87"/>
      <c r="D10" s="88"/>
      <c r="E10" s="95" t="s">
        <v>101</v>
      </c>
      <c r="F10" s="190"/>
      <c r="G10" s="191"/>
    </row>
    <row r="11" spans="2:7" s="16" customFormat="1" ht="19.5" customHeight="1">
      <c r="B11" s="86"/>
      <c r="C11" s="87"/>
      <c r="D11" s="88"/>
      <c r="E11" s="95" t="s">
        <v>102</v>
      </c>
      <c r="F11" s="190"/>
      <c r="G11" s="191"/>
    </row>
    <row r="12" spans="2:7" s="16" customFormat="1" ht="19.5" customHeight="1">
      <c r="B12" s="86"/>
      <c r="C12" s="87"/>
      <c r="D12" s="88"/>
      <c r="E12" s="95" t="s">
        <v>103</v>
      </c>
      <c r="F12" s="190"/>
      <c r="G12" s="191"/>
    </row>
    <row r="13" spans="2:7" s="16" customFormat="1" ht="19.5" customHeight="1">
      <c r="B13" s="96"/>
      <c r="C13" s="97"/>
      <c r="D13" s="88"/>
      <c r="E13" s="92" t="s">
        <v>154</v>
      </c>
      <c r="F13" s="190">
        <f>Aktivet!H28-Aktivet!G28</f>
        <v>-109474</v>
      </c>
      <c r="G13" s="191">
        <v>-258862</v>
      </c>
    </row>
    <row r="14" spans="2:7" s="19" customFormat="1" ht="17.25" customHeight="1">
      <c r="B14" s="255"/>
      <c r="C14" s="249"/>
      <c r="D14" s="100" t="s">
        <v>92</v>
      </c>
      <c r="E14" s="48"/>
      <c r="F14" s="253">
        <f>Aktivet!H11-Aktivet!G11</f>
        <v>-5000</v>
      </c>
      <c r="G14" s="250"/>
    </row>
    <row r="15" spans="2:7" s="19" customFormat="1" ht="15" customHeight="1">
      <c r="B15" s="256"/>
      <c r="C15" s="235"/>
      <c r="D15" s="103" t="s">
        <v>93</v>
      </c>
      <c r="E15" s="48"/>
      <c r="F15" s="254"/>
      <c r="G15" s="251"/>
    </row>
    <row r="16" spans="2:7" s="16" customFormat="1" ht="19.5" customHeight="1">
      <c r="B16" s="82"/>
      <c r="C16" s="87"/>
      <c r="D16" s="92" t="s">
        <v>94</v>
      </c>
      <c r="E16" s="92"/>
      <c r="F16" s="192">
        <f>Aktivet!H18-Aktivet!G18</f>
        <v>0</v>
      </c>
      <c r="G16" s="193"/>
    </row>
    <row r="17" spans="2:7" s="16" customFormat="1" ht="19.5" customHeight="1">
      <c r="B17" s="252"/>
      <c r="C17" s="249"/>
      <c r="D17" s="100" t="s">
        <v>95</v>
      </c>
      <c r="E17" s="100"/>
      <c r="F17" s="253">
        <f>Pasivet!G32-Pasivet!H32</f>
        <v>114474</v>
      </c>
      <c r="G17" s="250">
        <v>258862</v>
      </c>
    </row>
    <row r="18" spans="2:7" s="16" customFormat="1" ht="19.5" customHeight="1">
      <c r="B18" s="228"/>
      <c r="C18" s="235"/>
      <c r="D18" s="94" t="s">
        <v>96</v>
      </c>
      <c r="E18" s="94"/>
      <c r="F18" s="254"/>
      <c r="G18" s="251"/>
    </row>
    <row r="19" spans="2:7" s="16" customFormat="1" ht="19.5" customHeight="1">
      <c r="B19" s="86"/>
      <c r="C19" s="87"/>
      <c r="D19" s="89" t="s">
        <v>97</v>
      </c>
      <c r="E19" s="89"/>
      <c r="F19" s="194">
        <f>SUM(F7:F18)</f>
        <v>0</v>
      </c>
      <c r="G19" s="197">
        <f>SUM(G7:G18)</f>
        <v>0</v>
      </c>
    </row>
    <row r="20" spans="2:7" s="16" customFormat="1" ht="19.5" customHeight="1">
      <c r="B20" s="86"/>
      <c r="C20" s="87"/>
      <c r="D20" s="92" t="s">
        <v>73</v>
      </c>
      <c r="E20" s="92"/>
      <c r="F20" s="190">
        <f>-F12</f>
        <v>0</v>
      </c>
      <c r="G20" s="191"/>
    </row>
    <row r="21" spans="2:7" s="16" customFormat="1" ht="19.5" customHeight="1">
      <c r="B21" s="86"/>
      <c r="C21" s="87"/>
      <c r="D21" s="92" t="s">
        <v>74</v>
      </c>
      <c r="E21" s="92"/>
      <c r="F21" s="190">
        <f>-'Rez.1'!F27</f>
        <v>0</v>
      </c>
      <c r="G21" s="191"/>
    </row>
    <row r="22" spans="2:7" s="17" customFormat="1" ht="19.5" customHeight="1">
      <c r="B22" s="86"/>
      <c r="C22" s="87"/>
      <c r="D22" s="105" t="s">
        <v>98</v>
      </c>
      <c r="E22" s="89"/>
      <c r="F22" s="195">
        <f>SUM(F19:F21)</f>
        <v>0</v>
      </c>
      <c r="G22" s="196"/>
    </row>
    <row r="23" spans="2:7" s="16" customFormat="1" ht="24.75" customHeight="1">
      <c r="B23" s="86"/>
      <c r="C23" s="108" t="s">
        <v>75</v>
      </c>
      <c r="D23" s="88"/>
      <c r="E23" s="92"/>
      <c r="F23" s="190"/>
      <c r="G23" s="191"/>
    </row>
    <row r="24" spans="2:7" s="16" customFormat="1" ht="19.5" customHeight="1">
      <c r="B24" s="86"/>
      <c r="C24" s="87"/>
      <c r="D24" s="92" t="s">
        <v>76</v>
      </c>
      <c r="E24" s="92"/>
      <c r="F24" s="190"/>
      <c r="G24" s="191"/>
    </row>
    <row r="25" spans="2:7" s="16" customFormat="1" ht="19.5" customHeight="1">
      <c r="B25" s="86"/>
      <c r="C25" s="87"/>
      <c r="D25" s="92" t="s">
        <v>77</v>
      </c>
      <c r="E25" s="92"/>
      <c r="F25" s="190"/>
      <c r="G25" s="191"/>
    </row>
    <row r="26" spans="2:7" s="16" customFormat="1" ht="19.5" customHeight="1">
      <c r="B26" s="86"/>
      <c r="C26" s="109"/>
      <c r="D26" s="92" t="s">
        <v>78</v>
      </c>
      <c r="E26" s="92"/>
      <c r="F26" s="190"/>
      <c r="G26" s="191"/>
    </row>
    <row r="27" spans="2:7" s="16" customFormat="1" ht="19.5" customHeight="1">
      <c r="B27" s="86"/>
      <c r="C27" s="110"/>
      <c r="D27" s="92" t="s">
        <v>79</v>
      </c>
      <c r="E27" s="92"/>
      <c r="F27" s="190"/>
      <c r="G27" s="191"/>
    </row>
    <row r="28" spans="2:7" s="16" customFormat="1" ht="19.5" customHeight="1">
      <c r="B28" s="86"/>
      <c r="C28" s="110"/>
      <c r="D28" s="92" t="s">
        <v>80</v>
      </c>
      <c r="E28" s="92"/>
      <c r="F28" s="190"/>
      <c r="G28" s="191"/>
    </row>
    <row r="29" spans="2:7" s="17" customFormat="1" ht="19.5" customHeight="1">
      <c r="B29" s="86"/>
      <c r="C29" s="110"/>
      <c r="D29" s="111" t="s">
        <v>81</v>
      </c>
      <c r="E29" s="92"/>
      <c r="F29" s="195">
        <f>SUM(F24:F28)</f>
        <v>0</v>
      </c>
      <c r="G29" s="196"/>
    </row>
    <row r="30" spans="2:7" s="16" customFormat="1" ht="24.75" customHeight="1">
      <c r="B30" s="86"/>
      <c r="C30" s="87" t="s">
        <v>82</v>
      </c>
      <c r="D30" s="112"/>
      <c r="E30" s="92"/>
      <c r="F30" s="90"/>
      <c r="G30" s="91"/>
    </row>
    <row r="31" spans="2:7" s="16" customFormat="1" ht="19.5" customHeight="1">
      <c r="B31" s="86"/>
      <c r="C31" s="110"/>
      <c r="D31" s="92" t="s">
        <v>88</v>
      </c>
      <c r="E31" s="92"/>
      <c r="F31" s="90"/>
      <c r="G31" s="91"/>
    </row>
    <row r="32" spans="2:7" s="16" customFormat="1" ht="19.5" customHeight="1">
      <c r="B32" s="86"/>
      <c r="C32" s="110"/>
      <c r="D32" s="92" t="s">
        <v>83</v>
      </c>
      <c r="E32" s="92"/>
      <c r="F32" s="90"/>
      <c r="G32" s="91"/>
    </row>
    <row r="33" spans="2:7" s="16" customFormat="1" ht="19.5" customHeight="1">
      <c r="B33" s="86"/>
      <c r="C33" s="110"/>
      <c r="D33" s="113" t="s">
        <v>165</v>
      </c>
      <c r="E33" s="92"/>
      <c r="F33" s="90"/>
      <c r="G33" s="91"/>
    </row>
    <row r="34" spans="2:7" s="16" customFormat="1" ht="19.5" customHeight="1">
      <c r="B34" s="86"/>
      <c r="C34" s="110"/>
      <c r="D34" s="92" t="s">
        <v>84</v>
      </c>
      <c r="E34" s="92"/>
      <c r="F34" s="90"/>
      <c r="G34" s="91"/>
    </row>
    <row r="35" spans="2:7" s="17" customFormat="1" ht="19.5" customHeight="1">
      <c r="B35" s="86"/>
      <c r="C35" s="110"/>
      <c r="D35" s="111" t="s">
        <v>99</v>
      </c>
      <c r="E35" s="92"/>
      <c r="F35" s="106">
        <f>SUM(F31:F34)</f>
        <v>0</v>
      </c>
      <c r="G35" s="107"/>
    </row>
    <row r="36" spans="2:7" ht="25.5" customHeight="1">
      <c r="B36" s="114"/>
      <c r="C36" s="108" t="s">
        <v>85</v>
      </c>
      <c r="D36" s="57"/>
      <c r="E36" s="115"/>
      <c r="F36" s="116">
        <f>F22+F29+F35</f>
        <v>0</v>
      </c>
      <c r="G36" s="117"/>
    </row>
    <row r="37" spans="2:7" ht="25.5" customHeight="1">
      <c r="B37" s="114"/>
      <c r="C37" s="108" t="s">
        <v>86</v>
      </c>
      <c r="D37" s="57"/>
      <c r="E37" s="115"/>
      <c r="F37" s="118">
        <f>G38</f>
        <v>0</v>
      </c>
      <c r="G37" s="119"/>
    </row>
    <row r="38" spans="2:7" ht="25.5" customHeight="1" thickBot="1">
      <c r="B38" s="120"/>
      <c r="C38" s="121" t="s">
        <v>87</v>
      </c>
      <c r="D38" s="122"/>
      <c r="E38" s="123"/>
      <c r="F38" s="124">
        <f>F36+F37</f>
        <v>0</v>
      </c>
      <c r="G38" s="125"/>
    </row>
    <row r="39" ht="13.5" thickTop="1"/>
    <row r="40" ht="12.75">
      <c r="H40" s="23">
        <f>H38-Aktivet!I7</f>
        <v>0</v>
      </c>
    </row>
  </sheetData>
  <sheetProtection/>
  <mergeCells count="11">
    <mergeCell ref="B14:B15"/>
    <mergeCell ref="C14:C15"/>
    <mergeCell ref="G17:G18"/>
    <mergeCell ref="C17:C18"/>
    <mergeCell ref="B17:B18"/>
    <mergeCell ref="F17:F18"/>
    <mergeCell ref="B2:G2"/>
    <mergeCell ref="C4:E5"/>
    <mergeCell ref="B4:B5"/>
    <mergeCell ref="F14:F15"/>
    <mergeCell ref="G14:G15"/>
  </mergeCells>
  <printOptions horizontalCentered="1" verticalCentered="1"/>
  <pageMargins left="0" right="0" top="0" bottom="0" header="0.24" footer="0.2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K25"/>
  <sheetViews>
    <sheetView zoomScalePageLayoutView="0" workbookViewId="0" topLeftCell="B16">
      <selection activeCell="H26" sqref="H26"/>
    </sheetView>
  </sheetViews>
  <sheetFormatPr defaultColWidth="17.7109375" defaultRowHeight="12.75"/>
  <cols>
    <col min="1" max="1" width="1.421875" style="154" hidden="1" customWidth="1"/>
    <col min="2" max="2" width="1.421875" style="154" customWidth="1"/>
    <col min="3" max="3" width="5.28125" style="154" customWidth="1"/>
    <col min="4" max="4" width="28.00390625" style="154" customWidth="1"/>
    <col min="5" max="5" width="14.140625" style="154" customWidth="1"/>
    <col min="6" max="6" width="11.28125" style="154" customWidth="1"/>
    <col min="7" max="7" width="12.00390625" style="154" customWidth="1"/>
    <col min="8" max="8" width="14.421875" style="154" customWidth="1"/>
    <col min="9" max="9" width="14.8515625" style="154" customWidth="1"/>
    <col min="10" max="10" width="8.421875" style="154" customWidth="1"/>
    <col min="11" max="11" width="13.00390625" style="154" customWidth="1"/>
    <col min="12" max="12" width="2.7109375" style="154" customWidth="1"/>
    <col min="13" max="16384" width="17.7109375" style="154" customWidth="1"/>
  </cols>
  <sheetData>
    <row r="2" ht="16.5" customHeight="1"/>
    <row r="3" spans="3:11" ht="26.25" customHeight="1">
      <c r="C3" s="257" t="s">
        <v>174</v>
      </c>
      <c r="D3" s="257"/>
      <c r="E3" s="257"/>
      <c r="F3" s="257"/>
      <c r="G3" s="257"/>
      <c r="H3" s="257"/>
      <c r="I3" s="257"/>
      <c r="J3" s="257"/>
      <c r="K3" s="257"/>
    </row>
    <row r="4" spans="3:11" ht="17.25" customHeight="1">
      <c r="C4" s="164"/>
      <c r="D4" s="164"/>
      <c r="E4" s="164"/>
      <c r="F4" s="164"/>
      <c r="G4" s="164"/>
      <c r="H4" s="164"/>
      <c r="I4" s="164"/>
      <c r="J4" s="164"/>
      <c r="K4" s="164"/>
    </row>
    <row r="5" spans="4:11" ht="17.25" customHeight="1">
      <c r="D5" s="165" t="s">
        <v>64</v>
      </c>
      <c r="K5" s="161"/>
    </row>
    <row r="6" spans="3:11" s="168" customFormat="1" ht="27.75" customHeight="1">
      <c r="C6" s="166"/>
      <c r="D6" s="166"/>
      <c r="E6" s="166" t="s">
        <v>41</v>
      </c>
      <c r="F6" s="166" t="s">
        <v>42</v>
      </c>
      <c r="G6" s="167" t="s">
        <v>66</v>
      </c>
      <c r="H6" s="167" t="s">
        <v>166</v>
      </c>
      <c r="I6" s="167" t="s">
        <v>65</v>
      </c>
      <c r="J6" s="166" t="s">
        <v>67</v>
      </c>
      <c r="K6" s="166" t="s">
        <v>62</v>
      </c>
    </row>
    <row r="7" spans="3:11" s="55" customFormat="1" ht="17.25" customHeight="1">
      <c r="C7" s="51">
        <v>1</v>
      </c>
      <c r="D7" s="51" t="s">
        <v>63</v>
      </c>
      <c r="E7" s="53"/>
      <c r="F7" s="53"/>
      <c r="G7" s="53"/>
      <c r="H7" s="53"/>
      <c r="I7" s="53"/>
      <c r="J7" s="53"/>
      <c r="K7" s="53">
        <f>SUM(E7:J7)</f>
        <v>0</v>
      </c>
    </row>
    <row r="8" spans="3:11" s="55" customFormat="1" ht="17.25" customHeight="1">
      <c r="C8" s="49">
        <v>2</v>
      </c>
      <c r="D8" s="50" t="s">
        <v>167</v>
      </c>
      <c r="E8" s="53"/>
      <c r="F8" s="53"/>
      <c r="G8" s="53"/>
      <c r="H8" s="53"/>
      <c r="I8" s="53"/>
      <c r="J8" s="53"/>
      <c r="K8" s="53">
        <f>SUM(E8:J8)</f>
        <v>0</v>
      </c>
    </row>
    <row r="9" spans="3:11" s="55" customFormat="1" ht="17.25" customHeight="1">
      <c r="C9" s="49">
        <v>3</v>
      </c>
      <c r="D9" s="50" t="s">
        <v>68</v>
      </c>
      <c r="E9" s="53"/>
      <c r="F9" s="53"/>
      <c r="G9" s="53"/>
      <c r="H9" s="53"/>
      <c r="I9" s="53"/>
      <c r="J9" s="53"/>
      <c r="K9" s="53">
        <f>SUM(E9:J9)</f>
        <v>0</v>
      </c>
    </row>
    <row r="10" spans="3:11" s="55" customFormat="1" ht="17.25" customHeight="1">
      <c r="C10" s="49">
        <v>4</v>
      </c>
      <c r="D10" s="50" t="s">
        <v>69</v>
      </c>
      <c r="E10" s="53">
        <v>100000</v>
      </c>
      <c r="F10" s="53"/>
      <c r="G10" s="53"/>
      <c r="H10" s="53"/>
      <c r="I10" s="53"/>
      <c r="J10" s="53"/>
      <c r="K10" s="53">
        <f>SUM(E10:J10)</f>
        <v>100000</v>
      </c>
    </row>
    <row r="11" spans="3:11" s="156" customFormat="1" ht="18.75" customHeight="1">
      <c r="C11" s="160" t="s">
        <v>3</v>
      </c>
      <c r="D11" s="155" t="s">
        <v>187</v>
      </c>
      <c r="E11" s="52">
        <f aca="true" t="shared" si="0" ref="E11:K11">SUM(E7:E10)</f>
        <v>100000</v>
      </c>
      <c r="F11" s="52">
        <f t="shared" si="0"/>
        <v>0</v>
      </c>
      <c r="G11" s="52">
        <f t="shared" si="0"/>
        <v>0</v>
      </c>
      <c r="H11" s="52">
        <f t="shared" si="0"/>
        <v>0</v>
      </c>
      <c r="I11" s="52">
        <f t="shared" si="0"/>
        <v>0</v>
      </c>
      <c r="J11" s="52">
        <f t="shared" si="0"/>
        <v>0</v>
      </c>
      <c r="K11" s="52">
        <f t="shared" si="0"/>
        <v>100000</v>
      </c>
    </row>
    <row r="12" spans="3:11" s="55" customFormat="1" ht="17.25" customHeight="1">
      <c r="C12" s="51">
        <v>1</v>
      </c>
      <c r="D12" s="51" t="s">
        <v>63</v>
      </c>
      <c r="E12" s="53"/>
      <c r="F12" s="53"/>
      <c r="G12" s="53"/>
      <c r="H12" s="53"/>
      <c r="I12" s="53"/>
      <c r="J12" s="53"/>
      <c r="K12" s="53">
        <f>SUM(E12:J12)</f>
        <v>0</v>
      </c>
    </row>
    <row r="13" spans="3:11" s="55" customFormat="1" ht="17.25" customHeight="1">
      <c r="C13" s="49">
        <v>2</v>
      </c>
      <c r="D13" s="50" t="s">
        <v>167</v>
      </c>
      <c r="E13" s="53"/>
      <c r="F13" s="53"/>
      <c r="G13" s="53"/>
      <c r="H13" s="53"/>
      <c r="I13" s="53"/>
      <c r="J13" s="53"/>
      <c r="K13" s="53">
        <f>SUM(E13:J13)</f>
        <v>0</v>
      </c>
    </row>
    <row r="14" spans="3:11" s="55" customFormat="1" ht="17.25" customHeight="1">
      <c r="C14" s="49">
        <v>3</v>
      </c>
      <c r="D14" s="50" t="s">
        <v>68</v>
      </c>
      <c r="E14" s="53"/>
      <c r="F14" s="53"/>
      <c r="G14" s="53"/>
      <c r="H14" s="53"/>
      <c r="I14" s="53"/>
      <c r="J14" s="53"/>
      <c r="K14" s="53">
        <f>SUM(E14:J14)</f>
        <v>0</v>
      </c>
    </row>
    <row r="15" spans="3:11" s="55" customFormat="1" ht="17.25" customHeight="1">
      <c r="C15" s="49">
        <v>4</v>
      </c>
      <c r="D15" s="50" t="s">
        <v>69</v>
      </c>
      <c r="E15" s="53"/>
      <c r="F15" s="53"/>
      <c r="G15" s="53"/>
      <c r="H15" s="53"/>
      <c r="I15" s="53"/>
      <c r="J15" s="53"/>
      <c r="K15" s="53">
        <f>SUM(E15:J15)</f>
        <v>0</v>
      </c>
    </row>
    <row r="16" spans="3:11" s="156" customFormat="1" ht="19.5" customHeight="1">
      <c r="C16" s="160" t="s">
        <v>4</v>
      </c>
      <c r="D16" s="155" t="s">
        <v>179</v>
      </c>
      <c r="E16" s="52">
        <f>SUM(E11:E15)</f>
        <v>100000</v>
      </c>
      <c r="F16" s="52">
        <f aca="true" t="shared" si="1" ref="F16:K16">SUM(F11:F15)</f>
        <v>0</v>
      </c>
      <c r="G16" s="52">
        <f t="shared" si="1"/>
        <v>0</v>
      </c>
      <c r="H16" s="52">
        <f t="shared" si="1"/>
        <v>0</v>
      </c>
      <c r="I16" s="52">
        <f t="shared" si="1"/>
        <v>0</v>
      </c>
      <c r="J16" s="52">
        <f t="shared" si="1"/>
        <v>0</v>
      </c>
      <c r="K16" s="52">
        <f t="shared" si="1"/>
        <v>100000</v>
      </c>
    </row>
    <row r="17" spans="3:11" s="55" customFormat="1" ht="17.25" customHeight="1">
      <c r="C17" s="51">
        <v>1</v>
      </c>
      <c r="D17" s="51" t="s">
        <v>63</v>
      </c>
      <c r="E17" s="53"/>
      <c r="F17" s="53"/>
      <c r="G17" s="53"/>
      <c r="H17" s="53"/>
      <c r="I17" s="53"/>
      <c r="J17" s="53"/>
      <c r="K17" s="53">
        <f>SUM(E17:J17)</f>
        <v>0</v>
      </c>
    </row>
    <row r="18" spans="3:11" s="55" customFormat="1" ht="17.25" customHeight="1">
      <c r="C18" s="49">
        <v>2</v>
      </c>
      <c r="D18" s="50" t="s">
        <v>167</v>
      </c>
      <c r="E18" s="53"/>
      <c r="F18" s="53"/>
      <c r="G18" s="53"/>
      <c r="H18" s="53"/>
      <c r="I18" s="53"/>
      <c r="J18" s="53"/>
      <c r="K18" s="53">
        <f>SUM(E18:J18)</f>
        <v>0</v>
      </c>
    </row>
    <row r="19" spans="3:11" s="55" customFormat="1" ht="17.25" customHeight="1">
      <c r="C19" s="49">
        <v>3</v>
      </c>
      <c r="D19" s="50" t="s">
        <v>68</v>
      </c>
      <c r="E19" s="53"/>
      <c r="F19" s="53"/>
      <c r="G19" s="53"/>
      <c r="H19" s="53"/>
      <c r="I19" s="53"/>
      <c r="J19" s="53"/>
      <c r="K19" s="53">
        <f>SUM(E19:J19)</f>
        <v>0</v>
      </c>
    </row>
    <row r="20" spans="3:11" s="55" customFormat="1" ht="17.25" customHeight="1">
      <c r="C20" s="49">
        <v>4</v>
      </c>
      <c r="D20" s="50" t="s">
        <v>69</v>
      </c>
      <c r="E20" s="53"/>
      <c r="F20" s="53"/>
      <c r="G20" s="53"/>
      <c r="H20" s="53"/>
      <c r="I20" s="53"/>
      <c r="J20" s="53"/>
      <c r="K20" s="53">
        <f>SUM(E20:J20)</f>
        <v>0</v>
      </c>
    </row>
    <row r="21" spans="3:11" s="156" customFormat="1" ht="23.25" customHeight="1">
      <c r="C21" s="160" t="s">
        <v>37</v>
      </c>
      <c r="D21" s="155" t="s">
        <v>175</v>
      </c>
      <c r="E21" s="52">
        <f>SUM(E16:E20)</f>
        <v>100000</v>
      </c>
      <c r="F21" s="52">
        <f aca="true" t="shared" si="2" ref="F21:K21">SUM(F16:F20)</f>
        <v>0</v>
      </c>
      <c r="G21" s="52">
        <f t="shared" si="2"/>
        <v>0</v>
      </c>
      <c r="H21" s="52">
        <f t="shared" si="2"/>
        <v>0</v>
      </c>
      <c r="I21" s="52">
        <f t="shared" si="2"/>
        <v>0</v>
      </c>
      <c r="J21" s="52">
        <f t="shared" si="2"/>
        <v>0</v>
      </c>
      <c r="K21" s="52">
        <f t="shared" si="2"/>
        <v>100000</v>
      </c>
    </row>
    <row r="22" s="55" customFormat="1" ht="17.25" customHeight="1"/>
    <row r="23" s="55" customFormat="1" ht="17.25" customHeight="1"/>
    <row r="24" spans="5:7" s="55" customFormat="1" ht="17.25" customHeight="1">
      <c r="E24" s="258" t="s">
        <v>188</v>
      </c>
      <c r="F24" s="258"/>
      <c r="G24" s="258"/>
    </row>
    <row r="25" spans="5:7" s="55" customFormat="1" ht="17.25" customHeight="1">
      <c r="E25" s="259" t="s">
        <v>189</v>
      </c>
      <c r="F25" s="259"/>
      <c r="G25" s="259"/>
    </row>
    <row r="26" s="55" customFormat="1" ht="17.25" customHeight="1"/>
    <row r="27" s="55" customFormat="1" ht="17.25" customHeight="1"/>
    <row r="28" s="55" customFormat="1" ht="17.25" customHeight="1"/>
    <row r="29" s="55" customFormat="1" ht="17.25" customHeight="1"/>
    <row r="30" s="55" customFormat="1" ht="17.25" customHeight="1"/>
    <row r="31" s="55" customFormat="1" ht="17.25" customHeight="1"/>
    <row r="32" s="55" customFormat="1" ht="17.25" customHeight="1"/>
    <row r="33" s="55" customFormat="1" ht="17.25" customHeight="1"/>
    <row r="34" s="55" customFormat="1" ht="17.25" customHeight="1"/>
    <row r="35" s="55" customFormat="1" ht="17.25" customHeight="1"/>
    <row r="36" s="55" customFormat="1" ht="17.25" customHeight="1"/>
    <row r="37" s="55" customFormat="1" ht="17.25" customHeight="1"/>
    <row r="38" s="55" customFormat="1" ht="17.25" customHeight="1"/>
    <row r="39" s="55" customFormat="1" ht="17.25" customHeight="1"/>
    <row r="40" s="55" customFormat="1" ht="17.25" customHeight="1"/>
    <row r="41" s="55" customFormat="1" ht="17.25" customHeight="1"/>
    <row r="42" s="55" customFormat="1" ht="17.25" customHeight="1"/>
    <row r="43" s="55" customFormat="1" ht="17.25" customHeight="1"/>
    <row r="44" ht="17.25" customHeight="1"/>
    <row r="45" ht="17.25" customHeight="1"/>
    <row r="46" ht="17.25" customHeight="1"/>
    <row r="47" ht="16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3">
    <mergeCell ref="C3:K3"/>
    <mergeCell ref="E24:G24"/>
    <mergeCell ref="E25:G25"/>
  </mergeCells>
  <printOptions horizontalCentered="1"/>
  <pageMargins left="0.25" right="0.25" top="0.25" bottom="0.25" header="0.511811023622047" footer="0.511811023622047"/>
  <pageSetup horizontalDpi="600" verticalDpi="600" orientation="landscape" r:id="rId1"/>
  <ignoredErrors>
    <ignoredError sqref="K11 K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planet</cp:lastModifiedBy>
  <cp:lastPrinted>2014-07-22T12:17:55Z</cp:lastPrinted>
  <dcterms:created xsi:type="dcterms:W3CDTF">2002-02-16T18:16:52Z</dcterms:created>
  <dcterms:modified xsi:type="dcterms:W3CDTF">2014-07-25T13:03:54Z</dcterms:modified>
  <cp:category/>
  <cp:version/>
  <cp:contentType/>
  <cp:contentStatus/>
</cp:coreProperties>
</file>